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73" documentId="8_{67E95C4F-A19B-4A9B-8B98-0F655A703362}" xr6:coauthVersionLast="47" xr6:coauthVersionMax="47" xr10:uidLastSave="{FA7BC3D2-9599-4B96-9F3B-AA7D58065E06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" l="1"/>
  <c r="E49" i="3"/>
  <c r="E41" i="3"/>
  <c r="C53" i="3"/>
  <c r="E53" i="3" s="1"/>
  <c r="E52" i="3"/>
  <c r="E51" i="3"/>
  <c r="E44" i="3"/>
  <c r="E43" i="3"/>
  <c r="C42" i="3"/>
  <c r="E42" i="3" s="1"/>
  <c r="E40" i="3"/>
  <c r="C37" i="3"/>
  <c r="E37" i="3" s="1"/>
  <c r="E36" i="3"/>
  <c r="E35" i="3"/>
  <c r="E34" i="3"/>
  <c r="E33" i="3"/>
  <c r="C28" i="3"/>
  <c r="E28" i="3" s="1"/>
  <c r="E27" i="3"/>
  <c r="E26" i="3"/>
  <c r="E25" i="3"/>
  <c r="E24" i="3"/>
  <c r="E23" i="3"/>
  <c r="C20" i="3"/>
  <c r="E20" i="3" s="1"/>
  <c r="E19" i="3"/>
  <c r="E18" i="3"/>
  <c r="E17" i="3"/>
  <c r="C14" i="3"/>
  <c r="D13" i="3"/>
  <c r="C13" i="3"/>
  <c r="E11" i="3"/>
  <c r="E9" i="3"/>
  <c r="E13" i="3" l="1"/>
  <c r="C45" i="3"/>
  <c r="C46" i="3" s="1"/>
  <c r="E46" i="3" s="1"/>
  <c r="C29" i="3"/>
  <c r="E29" i="3" s="1"/>
  <c r="E45" i="3" l="1"/>
</calcChain>
</file>

<file path=xl/sharedStrings.xml><?xml version="1.0" encoding="utf-8"?>
<sst xmlns="http://schemas.openxmlformats.org/spreadsheetml/2006/main" count="424" uniqueCount="294">
  <si>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</si>
  <si>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</si>
  <si>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</si>
  <si>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</si>
  <si>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</si>
  <si>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</si>
  <si>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</si>
  <si>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</si>
  <si>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</si>
  <si>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</si>
  <si>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</si>
  <si>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</si>
  <si>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</si>
  <si>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</si>
  <si>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</si>
  <si>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</si>
  <si>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</si>
  <si>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</si>
  <si>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</si>
  <si>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</si>
  <si>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</si>
  <si>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</si>
  <si>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</si>
  <si>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</si>
  <si>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</si>
  <si>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</si>
  <si>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</si>
  <si>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</si>
  <si>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</si>
  <si>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</si>
  <si>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</si>
  <si>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</si>
  <si>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</si>
  <si>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</si>
  <si>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</si>
  <si>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</si>
  <si>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</si>
  <si>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</si>
  <si>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</si>
  <si>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</si>
  <si>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</si>
  <si>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</si>
  <si>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</si>
  <si>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</si>
  <si>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</si>
  <si>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</si>
  <si>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</si>
  <si>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</si>
  <si>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</si>
  <si>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</si>
  <si>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</si>
  <si>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</si>
  <si>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</si>
  <si>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</si>
  <si>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</si>
  <si>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</si>
  <si>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</si>
  <si>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</si>
  <si>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</si>
  <si>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</si>
  <si>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</si>
  <si>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</si>
  <si>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</si>
  <si>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</si>
  <si>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</si>
  <si>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</si>
  <si>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</si>
  <si>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</si>
  <si>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</si>
  <si>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</si>
  <si>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</si>
  <si>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</si>
  <si>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</si>
  <si>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</si>
  <si>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</si>
  <si>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</si>
  <si>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</si>
  <si>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</si>
  <si>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</si>
  <si>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</si>
  <si>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</si>
  <si>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</si>
  <si>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</si>
  <si>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</si>
  <si>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</si>
  <si>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</si>
  <si>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</si>
  <si>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</si>
  <si>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</si>
  <si>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</si>
  <si>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</si>
  <si>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</si>
  <si>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</si>
  <si>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</si>
  <si>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</si>
  <si>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</si>
  <si>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</si>
  <si>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</si>
  <si>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</si>
  <si>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</si>
  <si>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</si>
  <si>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</si>
  <si>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</si>
  <si>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</si>
  <si>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</si>
  <si>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</si>
  <si>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</si>
  <si>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</si>
  <si>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</si>
  <si>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</si>
  <si>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</si>
  <si>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</si>
  <si>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</si>
  <si>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</si>
  <si>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</si>
  <si>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</si>
  <si>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</si>
  <si>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</si>
  <si>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</si>
  <si>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</si>
  <si>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</si>
  <si>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</si>
  <si>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</si>
  <si>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</si>
  <si>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</si>
  <si>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</si>
  <si>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</si>
  <si>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</si>
  <si>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</si>
  <si>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</si>
  <si>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</si>
  <si>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</si>
  <si>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</si>
  <si>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</si>
  <si>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</si>
  <si>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</si>
  <si>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</si>
  <si>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</si>
  <si>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</si>
  <si>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</si>
  <si>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</si>
  <si>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</si>
  <si>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</si>
  <si>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</si>
  <si>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</si>
  <si>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</si>
  <si>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</si>
  <si>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</si>
  <si>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</si>
  <si>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</si>
  <si>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</si>
  <si>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</si>
  <si>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</si>
  <si>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</si>
  <si>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</si>
  <si>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</si>
  <si>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</si>
  <si>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</si>
  <si>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</si>
  <si>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</si>
  <si>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</si>
  <si>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</si>
  <si>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</si>
  <si>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</si>
  <si>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</si>
  <si>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</si>
  <si>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</si>
  <si>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</si>
  <si>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</si>
  <si>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</si>
  <si>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</si>
  <si>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</si>
  <si>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</si>
  <si>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</si>
  <si>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</si>
  <si>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</si>
  <si>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</si>
  <si>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</si>
  <si>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</si>
  <si>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</si>
  <si>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</si>
  <si>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</si>
  <si>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</si>
  <si>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</si>
  <si>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</si>
  <si>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</si>
  <si>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</si>
  <si>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</si>
  <si>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</si>
  <si>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</si>
  <si>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</si>
  <si>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</si>
  <si>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</si>
  <si>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</si>
  <si>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</si>
  <si>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</si>
  <si>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</si>
  <si>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</si>
  <si>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</si>
  <si>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</si>
  <si>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</si>
  <si>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</si>
  <si>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</si>
  <si>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</si>
  <si>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</si>
  <si>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</si>
  <si>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</si>
  <si>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</si>
  <si>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</si>
  <si>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</si>
  <si>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</si>
  <si>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</si>
  <si>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</si>
  <si>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</si>
  <si>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</si>
  <si>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</si>
  <si>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</si>
  <si>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</si>
  <si>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</si>
  <si>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</si>
  <si>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</si>
  <si>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</si>
  <si>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</si>
  <si>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</si>
  <si>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</si>
  <si>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</si>
  <si>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</si>
  <si>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</si>
  <si>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</si>
  <si>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</si>
  <si>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</si>
  <si>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</si>
  <si>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</si>
  <si>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</si>
  <si>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</si>
  <si>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</si>
  <si>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Report\2025\July 2025</t>
  </si>
  <si>
    <t>Market Snapshot - 7/22/2025</t>
  </si>
  <si>
    <t>ZENITH BANK</t>
  </si>
  <si>
    <t>DANGOTE CEMENT</t>
  </si>
  <si>
    <t>BUA FOODS</t>
  </si>
  <si>
    <t>NIGERIAN BREWERIES</t>
  </si>
  <si>
    <t>THE INITIATES</t>
  </si>
  <si>
    <t>SOVEREIGN TRUST</t>
  </si>
  <si>
    <t xml:space="preserve">MEYER </t>
  </si>
  <si>
    <t>THOMAS WYATT</t>
  </si>
  <si>
    <t>LAFARGE AFRICA PLC</t>
  </si>
  <si>
    <t>INTERIM REPORT FOR SIX MONTHS ENDED JUNE 30, 2025</t>
  </si>
  <si>
    <t>6M 2025</t>
  </si>
  <si>
    <t>6M 2024</t>
  </si>
  <si>
    <t>N'm</t>
  </si>
  <si>
    <t>Revenue</t>
  </si>
  <si>
    <t>Cost of sales</t>
  </si>
  <si>
    <t>Profit before tax</t>
  </si>
  <si>
    <t>Income tax</t>
  </si>
  <si>
    <t>Profit after tax</t>
  </si>
  <si>
    <t>Balance Sheet Information:</t>
  </si>
  <si>
    <t>FY 2024</t>
  </si>
  <si>
    <t>Assets</t>
  </si>
  <si>
    <t>Non-current assets</t>
  </si>
  <si>
    <t>Property, plant and equipment</t>
  </si>
  <si>
    <t>Intangible assets</t>
  </si>
  <si>
    <t>Other assets</t>
  </si>
  <si>
    <t>Total non-current assets</t>
  </si>
  <si>
    <t>Current assets</t>
  </si>
  <si>
    <t>Inventories</t>
  </si>
  <si>
    <t>Trade and other receivables</t>
  </si>
  <si>
    <t>Other financial assets</t>
  </si>
  <si>
    <t xml:space="preserve">Cash and cash equivalents </t>
  </si>
  <si>
    <t>Total current assets</t>
  </si>
  <si>
    <t>Total Assets</t>
  </si>
  <si>
    <t>Liabilities</t>
  </si>
  <si>
    <t>Non-current liabilities</t>
  </si>
  <si>
    <t>Loans and borrowings</t>
  </si>
  <si>
    <t>Employee benefits obligations</t>
  </si>
  <si>
    <t>Deferred income</t>
  </si>
  <si>
    <t>Provisions</t>
  </si>
  <si>
    <t>Deferred tax liabilities</t>
  </si>
  <si>
    <t>Current liabilities</t>
  </si>
  <si>
    <t>Trade and other payables</t>
  </si>
  <si>
    <t>Current tax liabilities</t>
  </si>
  <si>
    <t>Total current liabilities</t>
  </si>
  <si>
    <t>Total Liabilities</t>
  </si>
  <si>
    <t>Equity</t>
  </si>
  <si>
    <t>Share capital</t>
  </si>
  <si>
    <t>Share premium</t>
  </si>
  <si>
    <t>Retained earnings</t>
  </si>
  <si>
    <t>Other reserves</t>
  </si>
  <si>
    <t>Net Assets</t>
  </si>
  <si>
    <t>LAFARGE</t>
  </si>
  <si>
    <t>GT HOLDCO</t>
  </si>
  <si>
    <t>ACCESS HOLDINGS</t>
  </si>
  <si>
    <t>NIGERIAN ENAMELWARE</t>
  </si>
  <si>
    <t>Total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</si>
</sst>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2" fontId="55" fillId="0" borderId="0" xfId="132" applyNumberFormat="1" applyFont="1"/>
    <xf numFmtId="10" fontId="61" fillId="24" borderId="0" xfId="170" applyNumberFormat="1" applyFont="1" applyFill="1" applyBorder="1" applyAlignment="1">
      <alignment horizontal="center"/>
    </xf>
    <xf numFmtId="165" fontId="55" fillId="62" borderId="27" xfId="503" applyNumberFormat="1" applyFont="1" applyFill="1" applyBorder="1"/>
    <xf numFmtId="0" fontId="56" fillId="61" borderId="27" xfId="516" applyNumberFormat="1" applyFont="1" applyFill="1" applyBorder="1" applyAlignment="1">
      <alignment horizontal="center"/>
    </xf>
    <xf numFmtId="165" fontId="56" fillId="62" borderId="32" xfId="503" applyNumberFormat="1" applyFont="1" applyFill="1" applyBorder="1" applyAlignment="1">
      <alignment horizontal="center"/>
    </xf>
    <xf numFmtId="165" fontId="55" fillId="62" borderId="30" xfId="516" applyFont="1" applyFill="1" applyBorder="1"/>
    <xf numFmtId="165" fontId="56" fillId="62" borderId="30" xfId="516" applyFont="1" applyFill="1" applyBorder="1" applyAlignment="1">
      <alignment horizontal="center"/>
    </xf>
    <xf numFmtId="165" fontId="56" fillId="62" borderId="31" xfId="516" applyFont="1" applyFill="1" applyBorder="1" applyAlignment="1">
      <alignment horizontal="center"/>
    </xf>
    <xf numFmtId="165" fontId="55" fillId="29" borderId="27" xfId="1423" applyFont="1" applyFill="1" applyBorder="1"/>
    <xf numFmtId="43" fontId="55" fillId="29" borderId="32" xfId="10390" applyFont="1" applyFill="1" applyBorder="1" applyAlignment="1">
      <alignment horizontal="center"/>
    </xf>
    <xf numFmtId="2" fontId="55" fillId="29" borderId="32" xfId="1423" applyNumberFormat="1" applyFont="1" applyFill="1" applyBorder="1" applyAlignment="1">
      <alignment horizontal="right"/>
    </xf>
    <xf numFmtId="9" fontId="55" fillId="29" borderId="32" xfId="504" applyFont="1" applyFill="1" applyBorder="1" applyAlignment="1">
      <alignment horizontal="center"/>
    </xf>
    <xf numFmtId="165" fontId="56" fillId="29" borderId="33" xfId="1423" applyFont="1" applyFill="1" applyBorder="1"/>
    <xf numFmtId="38" fontId="56" fillId="29" borderId="34" xfId="10390" applyNumberFormat="1" applyFont="1" applyFill="1" applyBorder="1" applyAlignment="1">
      <alignment horizontal="center"/>
    </xf>
    <xf numFmtId="9" fontId="56" fillId="29" borderId="34" xfId="504" applyFont="1" applyFill="1" applyBorder="1" applyAlignment="1">
      <alignment horizontal="center"/>
    </xf>
    <xf numFmtId="165" fontId="55" fillId="29" borderId="33" xfId="1423" applyFont="1" applyFill="1" applyBorder="1"/>
    <xf numFmtId="38" fontId="55" fillId="29" borderId="34" xfId="10390" applyNumberFormat="1" applyFont="1" applyFill="1" applyBorder="1" applyAlignment="1">
      <alignment horizontal="center"/>
    </xf>
    <xf numFmtId="9" fontId="55" fillId="29" borderId="34" xfId="504" applyFont="1" applyFill="1" applyBorder="1" applyAlignment="1">
      <alignment horizontal="center"/>
    </xf>
    <xf numFmtId="38" fontId="56" fillId="29" borderId="35" xfId="10390" applyNumberFormat="1" applyFont="1" applyFill="1" applyBorder="1" applyAlignment="1">
      <alignment horizontal="center"/>
    </xf>
    <xf numFmtId="9" fontId="56" fillId="29" borderId="36" xfId="504" applyFont="1" applyFill="1" applyBorder="1" applyAlignment="1">
      <alignment horizontal="center"/>
    </xf>
    <xf numFmtId="165" fontId="56" fillId="29" borderId="37" xfId="1423" applyFont="1" applyFill="1" applyBorder="1" applyAlignment="1">
      <alignment horizontal="left"/>
    </xf>
    <xf numFmtId="9" fontId="55" fillId="29" borderId="38" xfId="504" applyFont="1" applyFill="1" applyBorder="1" applyAlignment="1">
      <alignment horizontal="center"/>
    </xf>
    <xf numFmtId="165" fontId="56" fillId="29" borderId="33" xfId="1423" applyFont="1" applyFill="1" applyBorder="1" applyAlignment="1">
      <alignment horizontal="left"/>
    </xf>
    <xf numFmtId="165" fontId="55" fillId="29" borderId="33" xfId="1423" applyFont="1" applyFill="1" applyBorder="1" applyAlignment="1">
      <alignment horizontal="left"/>
    </xf>
    <xf numFmtId="9" fontId="56" fillId="29" borderId="38" xfId="504" applyFont="1" applyFill="1" applyBorder="1" applyAlignment="1">
      <alignment horizontal="center"/>
    </xf>
    <xf numFmtId="165" fontId="56" fillId="0" borderId="37" xfId="1423" applyFont="1" applyBorder="1" applyAlignment="1">
      <alignment horizontal="left"/>
    </xf>
    <xf numFmtId="38" fontId="56" fillId="0" borderId="35" xfId="10390" applyNumberFormat="1" applyFont="1" applyBorder="1" applyAlignment="1">
      <alignment horizontal="center"/>
    </xf>
    <xf numFmtId="9" fontId="56" fillId="29" borderId="35" xfId="504" applyFont="1" applyFill="1" applyBorder="1" applyAlignment="1">
      <alignment horizontal="center"/>
    </xf>
    <xf numFmtId="165" fontId="56" fillId="0" borderId="0" xfId="1423" applyFont="1" applyAlignment="1">
      <alignment horizontal="left"/>
    </xf>
    <xf numFmtId="38" fontId="56" fillId="0" borderId="0" xfId="10390" applyNumberFormat="1" applyFont="1" applyBorder="1" applyAlignment="1">
      <alignment horizontal="center"/>
    </xf>
    <xf numFmtId="9" fontId="56" fillId="29" borderId="0" xfId="504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65" fontId="56" fillId="61" borderId="27" xfId="1423" applyFont="1" applyFill="1" applyBorder="1" applyAlignment="1">
      <alignment horizontal="center"/>
    </xf>
    <xf numFmtId="165" fontId="56" fillId="61" borderId="28" xfId="1423" applyFont="1" applyFill="1" applyBorder="1" applyAlignment="1">
      <alignment horizontal="center"/>
    </xf>
    <xf numFmtId="165" fontId="56" fillId="61" borderId="29" xfId="1423" applyFont="1" applyFill="1" applyBorder="1" applyAlignment="1">
      <alignment horizontal="center"/>
    </xf>
    <xf numFmtId="0" fontId="56" fillId="24" borderId="30" xfId="518" applyFont="1" applyFill="1" applyBorder="1" applyAlignment="1">
      <alignment horizontal="center"/>
    </xf>
    <xf numFmtId="0" fontId="56" fillId="24" borderId="31" xfId="518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11" sqref="Q211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45860</v>
      </c>
      <c r="E2" s="14">
        <v>45859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6.09</v>
      </c>
      <c r="E4" s="24">
        <v>6.76</v>
      </c>
      <c r="F4" s="25">
        <v>-9.9112000000000006E-2</v>
      </c>
      <c r="G4" s="21">
        <v>12213121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930</v>
      </c>
      <c r="E5" s="102">
        <v>930</v>
      </c>
      <c r="F5" s="103">
        <v>0</v>
      </c>
      <c r="G5" s="22">
        <v>158651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1330</v>
      </c>
      <c r="E6" s="24">
        <v>1330</v>
      </c>
      <c r="F6" s="25">
        <v>0</v>
      </c>
      <c r="G6" s="21">
        <v>166882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9.9</v>
      </c>
      <c r="E7" s="104">
        <v>11</v>
      </c>
      <c r="F7" s="103">
        <v>-0.1</v>
      </c>
      <c r="G7" s="22">
        <v>56730852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9.6</v>
      </c>
      <c r="E8" s="24">
        <v>9</v>
      </c>
      <c r="F8" s="25">
        <v>6.6667000000000004E-2</v>
      </c>
      <c r="G8" s="21">
        <v>3237993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25">
      <c r="B11" s="89" t="s">
        <v>17</v>
      </c>
      <c r="C11" s="20" t="s">
        <v>18</v>
      </c>
      <c r="D11" s="24">
        <v>9</v>
      </c>
      <c r="E11" s="24">
        <v>9</v>
      </c>
      <c r="F11" s="25">
        <v>0</v>
      </c>
      <c r="G11" s="21">
        <v>19275</v>
      </c>
      <c r="H11" s="11"/>
      <c r="I11" s="11"/>
    </row>
    <row r="12" spans="2:14" ht="15" customHeight="1" x14ac:dyDescent="0.25">
      <c r="B12" s="89" t="s">
        <v>8</v>
      </c>
      <c r="C12" s="101" t="s">
        <v>19</v>
      </c>
      <c r="D12" s="104">
        <v>5</v>
      </c>
      <c r="E12" s="104">
        <v>5</v>
      </c>
      <c r="F12" s="103">
        <v>0</v>
      </c>
      <c r="G12" s="22">
        <v>65317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20</v>
      </c>
      <c r="D13" s="24">
        <v>50</v>
      </c>
      <c r="E13" s="24">
        <v>50</v>
      </c>
      <c r="F13" s="25">
        <v>0</v>
      </c>
      <c r="G13" s="21">
        <v>675419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21</v>
      </c>
      <c r="D14" s="104">
        <v>49</v>
      </c>
      <c r="E14" s="104">
        <v>49</v>
      </c>
      <c r="F14" s="103">
        <v>0</v>
      </c>
      <c r="G14" s="22">
        <v>846836</v>
      </c>
      <c r="H14" s="11"/>
      <c r="I14" s="11"/>
    </row>
    <row r="15" spans="2:14" ht="15" customHeight="1" x14ac:dyDescent="0.25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</v>
      </c>
      <c r="E18" s="104">
        <v>121.7</v>
      </c>
      <c r="F18" s="103">
        <v>3.5333000000000003E-2</v>
      </c>
      <c r="G18" s="22">
        <v>1552570</v>
      </c>
      <c r="H18" s="11"/>
      <c r="I18" s="11"/>
    </row>
    <row r="19" spans="2:9" ht="15" x14ac:dyDescent="0.25">
      <c r="B19" s="89" t="s">
        <v>27</v>
      </c>
      <c r="C19" s="20" t="s">
        <v>28</v>
      </c>
      <c r="D19" s="24">
        <v>4.7</v>
      </c>
      <c r="E19" s="24">
        <v>4.7300000000000004</v>
      </c>
      <c r="F19" s="25">
        <v>-6.3420000000000004E-3</v>
      </c>
      <c r="G19" s="21">
        <v>456897</v>
      </c>
      <c r="H19" s="11"/>
      <c r="I19" s="11"/>
    </row>
    <row r="20" spans="2:9" ht="15" x14ac:dyDescent="0.25">
      <c r="B20" s="89" t="s">
        <v>29</v>
      </c>
      <c r="C20" s="101" t="s">
        <v>30</v>
      </c>
      <c r="D20" s="104">
        <v>4.9000000000000004</v>
      </c>
      <c r="E20" s="104">
        <v>4.75</v>
      </c>
      <c r="F20" s="103">
        <v>3.1579000000000003E-2</v>
      </c>
      <c r="G20" s="22">
        <v>13713464</v>
      </c>
      <c r="H20" s="93"/>
      <c r="I20" s="11"/>
    </row>
    <row r="21" spans="2:9" ht="15" x14ac:dyDescent="0.2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2020</v>
      </c>
      <c r="H21" s="11"/>
      <c r="I21" s="11"/>
    </row>
    <row r="22" spans="2:9" ht="15" x14ac:dyDescent="0.25">
      <c r="B22" s="89" t="s">
        <v>8</v>
      </c>
      <c r="C22" s="101" t="s">
        <v>32</v>
      </c>
      <c r="D22" s="104">
        <v>64</v>
      </c>
      <c r="E22" s="104">
        <v>64</v>
      </c>
      <c r="F22" s="103">
        <v>0</v>
      </c>
      <c r="G22" s="22">
        <v>35770</v>
      </c>
      <c r="H22" s="11"/>
      <c r="I22" s="11"/>
    </row>
    <row r="23" spans="2:9" ht="15" x14ac:dyDescent="0.25">
      <c r="B23" s="89"/>
      <c r="C23" s="20" t="s">
        <v>33</v>
      </c>
      <c r="D23" s="24">
        <v>7.4</v>
      </c>
      <c r="E23" s="24">
        <v>7.4</v>
      </c>
      <c r="F23" s="25">
        <v>0</v>
      </c>
      <c r="G23" s="21">
        <v>499618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34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37</v>
      </c>
      <c r="C27" s="101" t="s">
        <v>38</v>
      </c>
      <c r="D27" s="104">
        <v>12.2</v>
      </c>
      <c r="E27" s="104">
        <v>12.29</v>
      </c>
      <c r="F27" s="103">
        <v>-7.3229999999999996E-3</v>
      </c>
      <c r="G27" s="22">
        <v>1174768</v>
      </c>
      <c r="H27" s="11"/>
      <c r="I27" s="11"/>
    </row>
    <row r="28" spans="2:9" ht="15" x14ac:dyDescent="0.2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 x14ac:dyDescent="0.25">
      <c r="B29" s="89" t="s">
        <v>8</v>
      </c>
      <c r="C29" s="101" t="s">
        <v>40</v>
      </c>
      <c r="D29" s="104">
        <v>96.8</v>
      </c>
      <c r="E29" s="104">
        <v>96.8</v>
      </c>
      <c r="F29" s="103">
        <v>0</v>
      </c>
      <c r="G29" s="22">
        <v>213878</v>
      </c>
      <c r="H29" s="11"/>
      <c r="I29" s="11"/>
    </row>
    <row r="30" spans="2:9" s="20" customFormat="1" ht="15" x14ac:dyDescent="0.25">
      <c r="B30" s="89" t="s">
        <v>8</v>
      </c>
      <c r="C30" s="20" t="s">
        <v>41</v>
      </c>
      <c r="D30" s="24">
        <v>13.9</v>
      </c>
      <c r="E30" s="24">
        <v>13.75</v>
      </c>
      <c r="F30" s="25">
        <v>1.0909E-2</v>
      </c>
      <c r="G30" s="21">
        <v>8107456</v>
      </c>
    </row>
    <row r="31" spans="2:9" ht="15" x14ac:dyDescent="0.25">
      <c r="B31" s="90" t="s">
        <v>8</v>
      </c>
      <c r="C31" s="101" t="s">
        <v>42</v>
      </c>
      <c r="D31" s="104">
        <v>72.8</v>
      </c>
      <c r="E31" s="104">
        <v>74</v>
      </c>
      <c r="F31" s="103">
        <v>-1.6216000000000001E-2</v>
      </c>
      <c r="G31" s="22">
        <v>10462650</v>
      </c>
      <c r="H31" s="11"/>
      <c r="I31" s="11"/>
    </row>
    <row r="32" spans="2:9" ht="15" x14ac:dyDescent="0.25">
      <c r="B32" s="89" t="s">
        <v>43</v>
      </c>
      <c r="C32" s="20" t="s">
        <v>44</v>
      </c>
      <c r="D32" s="24">
        <v>2.6</v>
      </c>
      <c r="E32" s="24">
        <v>2.6</v>
      </c>
      <c r="F32" s="25">
        <v>0</v>
      </c>
      <c r="G32" s="21">
        <v>29374</v>
      </c>
      <c r="H32" s="11"/>
      <c r="I32" s="11"/>
    </row>
    <row r="33" spans="2:9" ht="15" x14ac:dyDescent="0.25">
      <c r="B33" s="89" t="s">
        <v>45</v>
      </c>
      <c r="C33" s="101" t="s">
        <v>46</v>
      </c>
      <c r="D33" s="104">
        <v>459</v>
      </c>
      <c r="E33" s="104">
        <v>459</v>
      </c>
      <c r="F33" s="103">
        <v>0</v>
      </c>
      <c r="G33" s="22">
        <v>2047357</v>
      </c>
      <c r="H33" s="26"/>
      <c r="I33" s="11"/>
    </row>
    <row r="34" spans="2:9" ht="15" x14ac:dyDescent="0.25">
      <c r="B34" s="89" t="s">
        <v>8</v>
      </c>
      <c r="C34" s="20" t="s">
        <v>47</v>
      </c>
      <c r="D34" s="24">
        <v>68.55</v>
      </c>
      <c r="E34" s="24">
        <v>62.95</v>
      </c>
      <c r="F34" s="25">
        <v>8.8958999999999996E-2</v>
      </c>
      <c r="G34" s="21">
        <v>3633586</v>
      </c>
      <c r="H34" s="11"/>
      <c r="I34" s="11"/>
    </row>
    <row r="35" spans="2:9" ht="15" x14ac:dyDescent="0.25">
      <c r="B35" s="89" t="s">
        <v>8</v>
      </c>
      <c r="C35" s="101" t="s">
        <v>48</v>
      </c>
      <c r="D35" s="104">
        <v>1850</v>
      </c>
      <c r="E35" s="104">
        <v>1815</v>
      </c>
      <c r="F35" s="103">
        <v>1.9283999999999999E-2</v>
      </c>
      <c r="G35" s="22">
        <v>206253</v>
      </c>
      <c r="H35" s="11"/>
      <c r="I35" s="11"/>
    </row>
    <row r="36" spans="2:9" ht="15" x14ac:dyDescent="0.25">
      <c r="B36" s="89" t="s">
        <v>8</v>
      </c>
      <c r="C36" s="20" t="s">
        <v>49</v>
      </c>
      <c r="D36" s="24">
        <v>56.1</v>
      </c>
      <c r="E36" s="24">
        <v>51</v>
      </c>
      <c r="F36" s="25">
        <v>0.1</v>
      </c>
      <c r="G36" s="21">
        <v>9023239</v>
      </c>
      <c r="H36" s="11"/>
      <c r="I36" s="11"/>
    </row>
    <row r="37" spans="2:9" ht="15" x14ac:dyDescent="0.25">
      <c r="B37" s="89" t="s">
        <v>8</v>
      </c>
      <c r="C37" s="101" t="s">
        <v>50</v>
      </c>
      <c r="D37" s="104">
        <v>26.25</v>
      </c>
      <c r="E37" s="104">
        <v>27.85</v>
      </c>
      <c r="F37" s="103">
        <v>-5.7451000000000002E-2</v>
      </c>
      <c r="G37" s="22">
        <v>4862358</v>
      </c>
      <c r="H37" s="11"/>
      <c r="I37" s="11"/>
    </row>
    <row r="38" spans="2:9" ht="15" x14ac:dyDescent="0.2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52</v>
      </c>
      <c r="D39" s="104">
        <v>85</v>
      </c>
      <c r="E39" s="104">
        <v>85</v>
      </c>
      <c r="F39" s="103">
        <v>0</v>
      </c>
      <c r="G39" s="22">
        <v>4517499</v>
      </c>
      <c r="H39" s="11"/>
      <c r="I39" s="11"/>
    </row>
    <row r="40" spans="2:9" ht="15" x14ac:dyDescent="0.25">
      <c r="B40" s="89" t="s">
        <v>8</v>
      </c>
      <c r="C40" s="20" t="s">
        <v>53</v>
      </c>
      <c r="D40" s="24">
        <v>103.5</v>
      </c>
      <c r="E40" s="24">
        <v>103.5</v>
      </c>
      <c r="F40" s="25">
        <v>0</v>
      </c>
      <c r="G40" s="21">
        <v>185147</v>
      </c>
      <c r="H40" s="11"/>
      <c r="I40" s="11"/>
    </row>
    <row r="41" spans="2:9" ht="15" x14ac:dyDescent="0.25">
      <c r="B41" s="89" t="s">
        <v>8</v>
      </c>
      <c r="C41" s="101" t="s">
        <v>54</v>
      </c>
      <c r="D41" s="104">
        <v>3.44</v>
      </c>
      <c r="E41" s="104">
        <v>3.44</v>
      </c>
      <c r="F41" s="103">
        <v>0</v>
      </c>
      <c r="G41" s="22">
        <v>1032011</v>
      </c>
      <c r="H41" s="11"/>
      <c r="I41" s="11"/>
    </row>
    <row r="42" spans="2:9" ht="15" x14ac:dyDescent="0.25">
      <c r="B42" s="89"/>
      <c r="C42" s="20" t="s">
        <v>55</v>
      </c>
      <c r="D42" s="24">
        <v>10</v>
      </c>
      <c r="E42" s="24">
        <v>10</v>
      </c>
      <c r="F42" s="25">
        <v>0</v>
      </c>
      <c r="G42" s="21">
        <v>99262</v>
      </c>
      <c r="H42" s="11"/>
      <c r="I42" s="11"/>
    </row>
    <row r="43" spans="2:9" ht="15" x14ac:dyDescent="0.25">
      <c r="B43" s="89" t="s">
        <v>56</v>
      </c>
      <c r="C43" s="101" t="s">
        <v>57</v>
      </c>
      <c r="D43" s="104">
        <v>350</v>
      </c>
      <c r="E43" s="104">
        <v>333.95</v>
      </c>
      <c r="F43" s="103">
        <v>4.8061E-2</v>
      </c>
      <c r="G43" s="22">
        <v>1006898</v>
      </c>
      <c r="H43" s="11"/>
      <c r="I43" s="11"/>
    </row>
    <row r="44" spans="2:9" ht="15" x14ac:dyDescent="0.25">
      <c r="B44" s="89" t="s">
        <v>8</v>
      </c>
      <c r="C44" s="20" t="s">
        <v>58</v>
      </c>
      <c r="D44" s="24">
        <v>22.35</v>
      </c>
      <c r="E44" s="24">
        <v>20.350000000000001</v>
      </c>
      <c r="F44" s="25">
        <v>9.8280000000000006E-2</v>
      </c>
      <c r="G44" s="21">
        <v>883602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87.85</v>
      </c>
      <c r="E45" s="104">
        <v>87.85</v>
      </c>
      <c r="F45" s="103">
        <v>0</v>
      </c>
      <c r="G45" s="22">
        <v>618414</v>
      </c>
      <c r="H45" s="11"/>
      <c r="I45" s="11"/>
    </row>
    <row r="46" spans="2:9" ht="15" x14ac:dyDescent="0.25">
      <c r="B46" s="89" t="s">
        <v>60</v>
      </c>
      <c r="C46" s="20" t="s">
        <v>61</v>
      </c>
      <c r="D46" s="24">
        <v>37.25</v>
      </c>
      <c r="E46" s="24">
        <v>37.35</v>
      </c>
      <c r="F46" s="25">
        <v>-2.6770000000000001E-3</v>
      </c>
      <c r="G46" s="21">
        <v>3114462</v>
      </c>
      <c r="H46" s="93"/>
      <c r="I46" s="11"/>
    </row>
    <row r="47" spans="2:9" ht="1.5" customHeight="1" x14ac:dyDescent="0.25">
      <c r="B47" s="91"/>
      <c r="C47" s="101" t="s">
        <v>62</v>
      </c>
      <c r="D47" s="104">
        <v>60</v>
      </c>
      <c r="E47" s="104">
        <v>60</v>
      </c>
      <c r="F47" s="103">
        <v>0</v>
      </c>
      <c r="G47" s="22">
        <v>94863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63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64</v>
      </c>
      <c r="C50" s="20" t="s">
        <v>65</v>
      </c>
      <c r="D50" s="24">
        <v>27.5</v>
      </c>
      <c r="E50" s="24">
        <v>26.5</v>
      </c>
      <c r="F50" s="25">
        <v>3.7735999999999999E-2</v>
      </c>
      <c r="G50" s="21">
        <v>102882339</v>
      </c>
      <c r="H50" s="11"/>
      <c r="I50" s="11"/>
    </row>
    <row r="51" spans="2:9" ht="15" x14ac:dyDescent="0.25">
      <c r="B51" s="91" t="s">
        <v>8</v>
      </c>
      <c r="C51" s="101" t="s">
        <v>66</v>
      </c>
      <c r="D51" s="104">
        <v>34.9</v>
      </c>
      <c r="E51" s="104">
        <v>34.9</v>
      </c>
      <c r="F51" s="103">
        <v>0</v>
      </c>
      <c r="G51" s="22">
        <v>210595</v>
      </c>
      <c r="H51" s="11"/>
      <c r="I51" s="11"/>
    </row>
    <row r="52" spans="2:9" ht="15" x14ac:dyDescent="0.25">
      <c r="B52" s="89" t="s">
        <v>8</v>
      </c>
      <c r="C52" s="20" t="s">
        <v>67</v>
      </c>
      <c r="D52" s="24">
        <v>9.5500000000000007</v>
      </c>
      <c r="E52" s="24">
        <v>9.65</v>
      </c>
      <c r="F52" s="25">
        <v>-1.0363000000000001E-2</v>
      </c>
      <c r="G52" s="21">
        <v>16015193</v>
      </c>
      <c r="H52" s="11"/>
      <c r="I52" s="11"/>
    </row>
    <row r="53" spans="2:9" ht="15" x14ac:dyDescent="0.25">
      <c r="B53" s="91" t="s">
        <v>8</v>
      </c>
      <c r="C53" s="101" t="s">
        <v>68</v>
      </c>
      <c r="D53" s="104">
        <v>21.7</v>
      </c>
      <c r="E53" s="104">
        <v>21.5</v>
      </c>
      <c r="F53" s="103">
        <v>9.3019999999999995E-3</v>
      </c>
      <c r="G53" s="22">
        <v>29945532</v>
      </c>
      <c r="H53" s="11"/>
      <c r="I53" s="11"/>
    </row>
    <row r="54" spans="2:9" ht="15" x14ac:dyDescent="0.25">
      <c r="B54" s="89" t="s">
        <v>8</v>
      </c>
      <c r="C54" s="20" t="s">
        <v>69</v>
      </c>
      <c r="D54" s="24">
        <v>32</v>
      </c>
      <c r="E54" s="24">
        <v>33.4</v>
      </c>
      <c r="F54" s="25">
        <v>-4.1916000000000002E-2</v>
      </c>
      <c r="G54" s="21">
        <v>14982916</v>
      </c>
      <c r="H54" s="11"/>
      <c r="I54" s="11"/>
    </row>
    <row r="55" spans="2:9" ht="15" x14ac:dyDescent="0.25">
      <c r="B55" s="89" t="s">
        <v>8</v>
      </c>
      <c r="C55" s="101" t="s">
        <v>70</v>
      </c>
      <c r="D55" s="104">
        <v>93.8</v>
      </c>
      <c r="E55" s="104">
        <v>94.5</v>
      </c>
      <c r="F55" s="103">
        <v>-7.4070000000000004E-3</v>
      </c>
      <c r="G55" s="22">
        <v>32753262</v>
      </c>
      <c r="H55" s="11"/>
      <c r="I55" s="11"/>
    </row>
    <row r="56" spans="2:9" ht="15" x14ac:dyDescent="0.25">
      <c r="B56" s="91"/>
      <c r="C56" s="20" t="s">
        <v>71</v>
      </c>
      <c r="D56" s="24">
        <v>3.8</v>
      </c>
      <c r="E56" s="24">
        <v>3.6</v>
      </c>
      <c r="F56" s="25">
        <v>5.5556000000000001E-2</v>
      </c>
      <c r="G56" s="21">
        <v>9116741</v>
      </c>
      <c r="H56" s="11"/>
      <c r="I56" s="11"/>
    </row>
    <row r="57" spans="2:9" ht="15" x14ac:dyDescent="0.25">
      <c r="B57" s="89" t="s">
        <v>8</v>
      </c>
      <c r="C57" s="101" t="s">
        <v>72</v>
      </c>
      <c r="D57" s="104">
        <v>99.5</v>
      </c>
      <c r="E57" s="104">
        <v>99.5</v>
      </c>
      <c r="F57" s="103">
        <v>0</v>
      </c>
      <c r="G57" s="22">
        <v>929815</v>
      </c>
      <c r="H57" s="11"/>
      <c r="I57" s="11"/>
    </row>
    <row r="58" spans="2:9" ht="15" x14ac:dyDescent="0.25">
      <c r="B58" s="91" t="s">
        <v>8</v>
      </c>
      <c r="C58" s="20" t="s">
        <v>73</v>
      </c>
      <c r="D58" s="24">
        <v>2.57</v>
      </c>
      <c r="E58" s="24">
        <v>2.57</v>
      </c>
      <c r="F58" s="25">
        <v>0</v>
      </c>
      <c r="G58" s="21">
        <v>1473672</v>
      </c>
      <c r="H58" s="11"/>
      <c r="I58" s="11"/>
    </row>
    <row r="59" spans="2:9" ht="15" x14ac:dyDescent="0.25">
      <c r="B59" s="89" t="s">
        <v>8</v>
      </c>
      <c r="C59" s="101" t="s">
        <v>74</v>
      </c>
      <c r="D59" s="104">
        <v>6.22</v>
      </c>
      <c r="E59" s="104">
        <v>6.48</v>
      </c>
      <c r="F59" s="103">
        <v>-4.0122999999999999E-2</v>
      </c>
      <c r="G59" s="22">
        <v>11052666</v>
      </c>
      <c r="H59" s="11"/>
      <c r="I59" s="11"/>
    </row>
    <row r="60" spans="2:9" ht="15" x14ac:dyDescent="0.25">
      <c r="B60" s="91" t="s">
        <v>8</v>
      </c>
      <c r="C60" s="20" t="s">
        <v>75</v>
      </c>
      <c r="D60" s="24">
        <v>46.7</v>
      </c>
      <c r="E60" s="24">
        <v>45.85</v>
      </c>
      <c r="F60" s="25">
        <v>1.8539E-2</v>
      </c>
      <c r="G60" s="21">
        <v>48275632</v>
      </c>
      <c r="H60" s="11"/>
      <c r="I60" s="11"/>
    </row>
    <row r="61" spans="2:9" ht="15" x14ac:dyDescent="0.25">
      <c r="B61" s="91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77</v>
      </c>
      <c r="D62" s="24">
        <v>17.95</v>
      </c>
      <c r="E62" s="24">
        <v>17.100000000000001</v>
      </c>
      <c r="F62" s="25">
        <v>4.9708000000000002E-2</v>
      </c>
      <c r="G62" s="21">
        <v>20856361</v>
      </c>
      <c r="H62" s="11"/>
      <c r="I62" s="109"/>
    </row>
    <row r="63" spans="2:9" ht="15" x14ac:dyDescent="0.25">
      <c r="B63" s="91" t="s">
        <v>8</v>
      </c>
      <c r="C63" s="101" t="s">
        <v>78</v>
      </c>
      <c r="D63" s="104">
        <v>70.75</v>
      </c>
      <c r="E63" s="104">
        <v>71</v>
      </c>
      <c r="F63" s="103">
        <v>-3.5209999999999998E-3</v>
      </c>
      <c r="G63" s="22">
        <v>26526536</v>
      </c>
      <c r="H63" s="11"/>
      <c r="I63" s="11"/>
    </row>
    <row r="64" spans="2:9" ht="15" x14ac:dyDescent="0.2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81</v>
      </c>
      <c r="D65" s="104">
        <v>2.15</v>
      </c>
      <c r="E65" s="104">
        <v>2.11</v>
      </c>
      <c r="F65" s="103">
        <v>1.8957000000000002E-2</v>
      </c>
      <c r="G65" s="22">
        <v>28057615</v>
      </c>
      <c r="H65" s="93"/>
      <c r="I65" s="93"/>
    </row>
    <row r="66" spans="2:9" ht="15" x14ac:dyDescent="0.25">
      <c r="B66" s="91" t="s">
        <v>8</v>
      </c>
      <c r="C66" s="20" t="s">
        <v>82</v>
      </c>
      <c r="D66" s="24">
        <v>4.1900000000000004</v>
      </c>
      <c r="E66" s="24">
        <v>4.09</v>
      </c>
      <c r="F66" s="25">
        <v>2.445E-2</v>
      </c>
      <c r="G66" s="21">
        <v>4679049</v>
      </c>
      <c r="H66" s="11"/>
      <c r="I66" s="11"/>
    </row>
    <row r="67" spans="2:9" ht="15" x14ac:dyDescent="0.25">
      <c r="B67" s="89" t="s">
        <v>8</v>
      </c>
      <c r="C67" s="101" t="s">
        <v>83</v>
      </c>
      <c r="D67" s="104">
        <v>5</v>
      </c>
      <c r="E67" s="104">
        <v>4.9000000000000004</v>
      </c>
      <c r="F67" s="103">
        <v>2.0407999999999999E-2</v>
      </c>
      <c r="G67" s="22">
        <v>1333667</v>
      </c>
      <c r="H67" s="11"/>
      <c r="I67" s="11"/>
    </row>
    <row r="68" spans="2:9" ht="15" x14ac:dyDescent="0.2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85</v>
      </c>
      <c r="D69" s="104">
        <v>0.99</v>
      </c>
      <c r="E69" s="104">
        <v>1.01</v>
      </c>
      <c r="F69" s="103">
        <v>-1.9802E-2</v>
      </c>
      <c r="G69" s="22">
        <v>3876154</v>
      </c>
      <c r="H69" s="11"/>
      <c r="I69" s="11"/>
    </row>
    <row r="70" spans="2:9" ht="15" x14ac:dyDescent="0.25">
      <c r="B70" s="89" t="s">
        <v>8</v>
      </c>
      <c r="C70" s="20" t="s">
        <v>86</v>
      </c>
      <c r="D70" s="24">
        <v>3</v>
      </c>
      <c r="E70" s="24">
        <v>3.02</v>
      </c>
      <c r="F70" s="25">
        <v>-6.6230000000000004E-3</v>
      </c>
      <c r="G70" s="21">
        <v>24951096</v>
      </c>
      <c r="H70" s="11"/>
      <c r="I70" s="11"/>
    </row>
    <row r="71" spans="2:9" ht="15" x14ac:dyDescent="0.25">
      <c r="B71" s="91" t="s">
        <v>8</v>
      </c>
      <c r="C71" s="101" t="s">
        <v>87</v>
      </c>
      <c r="D71" s="104">
        <v>2.2000000000000002</v>
      </c>
      <c r="E71" s="104">
        <v>2.2000000000000002</v>
      </c>
      <c r="F71" s="103">
        <v>0</v>
      </c>
      <c r="G71" s="22">
        <v>233141</v>
      </c>
      <c r="H71" s="11"/>
      <c r="I71" s="11"/>
    </row>
    <row r="72" spans="2:9" ht="15" x14ac:dyDescent="0.25">
      <c r="B72" s="89" t="s">
        <v>8</v>
      </c>
      <c r="C72" s="20" t="s">
        <v>88</v>
      </c>
      <c r="D72" s="24">
        <v>3.07</v>
      </c>
      <c r="E72" s="24">
        <v>3.16</v>
      </c>
      <c r="F72" s="25">
        <v>-2.8480999999999999E-2</v>
      </c>
      <c r="G72" s="21">
        <v>1291984</v>
      </c>
      <c r="H72" s="11"/>
      <c r="I72" s="11"/>
    </row>
    <row r="73" spans="2:9" ht="15" x14ac:dyDescent="0.25">
      <c r="B73" s="89" t="s">
        <v>8</v>
      </c>
      <c r="C73" s="101" t="s">
        <v>89</v>
      </c>
      <c r="D73" s="104">
        <v>1.47</v>
      </c>
      <c r="E73" s="104">
        <v>1.48</v>
      </c>
      <c r="F73" s="103">
        <v>-6.757E-3</v>
      </c>
      <c r="G73" s="22">
        <v>2048091</v>
      </c>
      <c r="H73" s="11"/>
      <c r="I73" s="11"/>
    </row>
    <row r="74" spans="2:9" ht="15" x14ac:dyDescent="0.25">
      <c r="B74" s="91" t="s">
        <v>8</v>
      </c>
      <c r="C74" s="20" t="s">
        <v>90</v>
      </c>
      <c r="D74" s="24">
        <v>12.5</v>
      </c>
      <c r="E74" s="24">
        <v>12.5</v>
      </c>
      <c r="F74" s="25">
        <v>0</v>
      </c>
      <c r="G74" s="21">
        <v>849496</v>
      </c>
      <c r="H74" s="11"/>
      <c r="I74" s="11"/>
    </row>
    <row r="75" spans="2:9" ht="15" x14ac:dyDescent="0.25">
      <c r="B75" s="89"/>
      <c r="C75" s="101" t="s">
        <v>91</v>
      </c>
      <c r="D75" s="104">
        <v>1.5</v>
      </c>
      <c r="E75" s="104">
        <v>1.5</v>
      </c>
      <c r="F75" s="103">
        <v>0</v>
      </c>
      <c r="G75" s="22">
        <v>2673590</v>
      </c>
      <c r="H75" s="11"/>
      <c r="I75" s="11"/>
    </row>
    <row r="76" spans="2:9" ht="15" x14ac:dyDescent="0.25">
      <c r="B76" s="91" t="s">
        <v>8</v>
      </c>
      <c r="C76" s="20" t="s">
        <v>92</v>
      </c>
      <c r="D76" s="24">
        <v>20</v>
      </c>
      <c r="E76" s="24">
        <v>20</v>
      </c>
      <c r="F76" s="25">
        <v>0</v>
      </c>
      <c r="G76" s="21">
        <v>444894</v>
      </c>
      <c r="H76" s="11"/>
      <c r="I76" s="11"/>
    </row>
    <row r="77" spans="2:9" ht="15" x14ac:dyDescent="0.25">
      <c r="B77" s="91" t="s">
        <v>8</v>
      </c>
      <c r="C77" s="101" t="s">
        <v>93</v>
      </c>
      <c r="D77" s="104">
        <v>1.2</v>
      </c>
      <c r="E77" s="104">
        <v>1.1599999999999999</v>
      </c>
      <c r="F77" s="103">
        <v>3.4483E-2</v>
      </c>
      <c r="G77" s="22">
        <v>4105446</v>
      </c>
      <c r="H77" s="11"/>
      <c r="I77" s="11"/>
    </row>
    <row r="78" spans="2:9" ht="15" x14ac:dyDescent="0.25">
      <c r="B78" s="89" t="s">
        <v>8</v>
      </c>
      <c r="C78" s="20" t="s">
        <v>94</v>
      </c>
      <c r="D78" s="24">
        <v>0.77</v>
      </c>
      <c r="E78" s="24">
        <v>0.81</v>
      </c>
      <c r="F78" s="25">
        <v>-4.9383000000000003E-2</v>
      </c>
      <c r="G78" s="21">
        <v>14097237</v>
      </c>
      <c r="H78" s="11"/>
      <c r="I78" s="11"/>
    </row>
    <row r="79" spans="2:9" ht="15" x14ac:dyDescent="0.25">
      <c r="B79" s="91" t="s">
        <v>8</v>
      </c>
      <c r="C79" s="101" t="s">
        <v>95</v>
      </c>
      <c r="D79" s="104">
        <v>1.34</v>
      </c>
      <c r="E79" s="104">
        <v>1.22</v>
      </c>
      <c r="F79" s="103">
        <v>9.8361000000000004E-2</v>
      </c>
      <c r="G79" s="22">
        <v>3441422</v>
      </c>
      <c r="H79" s="94"/>
      <c r="I79" s="11"/>
    </row>
    <row r="80" spans="2:9" ht="15" x14ac:dyDescent="0.2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98</v>
      </c>
      <c r="D82" s="24">
        <v>1.18</v>
      </c>
      <c r="E82" s="24">
        <v>1.22</v>
      </c>
      <c r="F82" s="25">
        <v>-3.2786999999999997E-2</v>
      </c>
      <c r="G82" s="21">
        <v>4193934</v>
      </c>
      <c r="H82" s="11"/>
      <c r="I82" s="11"/>
    </row>
    <row r="83" spans="2:9" ht="15" x14ac:dyDescent="0.25">
      <c r="B83" s="91" t="s">
        <v>8</v>
      </c>
      <c r="C83" s="101" t="s">
        <v>99</v>
      </c>
      <c r="D83" s="104">
        <v>0.77</v>
      </c>
      <c r="E83" s="104">
        <v>0.74</v>
      </c>
      <c r="F83" s="103">
        <v>4.0541000000000001E-2</v>
      </c>
      <c r="G83" s="22">
        <v>21634644</v>
      </c>
      <c r="H83" s="94"/>
      <c r="I83" s="11"/>
    </row>
    <row r="84" spans="2:9" ht="15" x14ac:dyDescent="0.25">
      <c r="B84" s="89" t="s">
        <v>8</v>
      </c>
      <c r="C84" s="20" t="s">
        <v>100</v>
      </c>
      <c r="D84" s="24">
        <v>2.4</v>
      </c>
      <c r="E84" s="24">
        <v>2.5</v>
      </c>
      <c r="F84" s="25">
        <v>-0.04</v>
      </c>
      <c r="G84" s="21">
        <v>8890548</v>
      </c>
      <c r="H84" s="11"/>
      <c r="I84" s="11"/>
    </row>
    <row r="85" spans="2:9" ht="15" x14ac:dyDescent="0.25">
      <c r="B85" s="97" t="s">
        <v>101</v>
      </c>
      <c r="C85" s="101" t="s">
        <v>102</v>
      </c>
      <c r="D85" s="104">
        <v>8</v>
      </c>
      <c r="E85" s="104">
        <v>8</v>
      </c>
      <c r="F85" s="103">
        <v>0</v>
      </c>
      <c r="G85" s="22">
        <v>64839</v>
      </c>
      <c r="H85" s="94"/>
      <c r="I85" s="11"/>
    </row>
    <row r="86" spans="2:9" ht="15" x14ac:dyDescent="0.2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104</v>
      </c>
      <c r="D87" s="104">
        <v>7.7</v>
      </c>
      <c r="E87" s="104">
        <v>7.7</v>
      </c>
      <c r="F87" s="103">
        <v>0</v>
      </c>
      <c r="G87" s="22">
        <v>5574</v>
      </c>
      <c r="H87" s="94"/>
      <c r="I87" s="11"/>
    </row>
    <row r="88" spans="2:9" ht="15" x14ac:dyDescent="0.25">
      <c r="B88" s="89" t="s">
        <v>105</v>
      </c>
      <c r="C88" s="20" t="s">
        <v>106</v>
      </c>
      <c r="D88" s="24">
        <v>16</v>
      </c>
      <c r="E88" s="24">
        <v>16</v>
      </c>
      <c r="F88" s="25">
        <v>0</v>
      </c>
      <c r="G88" s="21">
        <v>2250849</v>
      </c>
      <c r="H88" s="11"/>
      <c r="I88" s="11"/>
    </row>
    <row r="89" spans="2:9" ht="15" x14ac:dyDescent="0.25">
      <c r="B89" s="97"/>
      <c r="C89" s="101" t="s">
        <v>107</v>
      </c>
      <c r="D89" s="104">
        <v>30</v>
      </c>
      <c r="E89" s="104">
        <v>30</v>
      </c>
      <c r="F89" s="103">
        <v>0</v>
      </c>
      <c r="G89" s="22">
        <v>355265</v>
      </c>
      <c r="H89" s="94"/>
      <c r="I89" s="11"/>
    </row>
    <row r="90" spans="2:9" ht="15" x14ac:dyDescent="0.25">
      <c r="B90" s="89"/>
      <c r="C90" s="20" t="s">
        <v>108</v>
      </c>
      <c r="D90" s="24">
        <v>1.21</v>
      </c>
      <c r="E90" s="24">
        <v>1.2</v>
      </c>
      <c r="F90" s="25">
        <v>8.3330000000000001E-3</v>
      </c>
      <c r="G90" s="21">
        <v>3020652</v>
      </c>
      <c r="H90" s="11"/>
      <c r="I90" s="11"/>
    </row>
    <row r="91" spans="2:9" ht="15" x14ac:dyDescent="0.25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110</v>
      </c>
      <c r="D92" s="24">
        <v>1.32</v>
      </c>
      <c r="E92" s="24">
        <v>1.26</v>
      </c>
      <c r="F92" s="25">
        <v>4.7619000000000002E-2</v>
      </c>
      <c r="G92" s="21">
        <v>8960931</v>
      </c>
      <c r="H92" s="11"/>
      <c r="I92" s="11"/>
    </row>
    <row r="93" spans="2:9" ht="15" x14ac:dyDescent="0.25">
      <c r="B93" s="97" t="s">
        <v>8</v>
      </c>
      <c r="C93" s="101" t="s">
        <v>111</v>
      </c>
      <c r="D93" s="104">
        <v>20.399999999999999</v>
      </c>
      <c r="E93" s="104">
        <v>20.45</v>
      </c>
      <c r="F93" s="103">
        <v>-2.4450000000000001E-3</v>
      </c>
      <c r="G93" s="22">
        <v>7608806</v>
      </c>
      <c r="H93" s="94"/>
      <c r="I93" s="11"/>
    </row>
    <row r="94" spans="2:9" ht="15" x14ac:dyDescent="0.25">
      <c r="B94" s="89"/>
      <c r="C94" s="20" t="s">
        <v>112</v>
      </c>
      <c r="D94" s="24">
        <v>74.75</v>
      </c>
      <c r="E94" s="24">
        <v>69</v>
      </c>
      <c r="F94" s="25">
        <v>8.3333000000000004E-2</v>
      </c>
      <c r="G94" s="21">
        <v>416165</v>
      </c>
      <c r="H94" s="11"/>
      <c r="I94" s="11"/>
    </row>
    <row r="95" spans="2:9" ht="15" x14ac:dyDescent="0.25">
      <c r="B95" s="97"/>
      <c r="C95" s="101" t="s">
        <v>113</v>
      </c>
      <c r="D95" s="104">
        <v>13.9</v>
      </c>
      <c r="E95" s="104">
        <v>13.4</v>
      </c>
      <c r="F95" s="103">
        <v>3.7312999999999999E-2</v>
      </c>
      <c r="G95" s="22">
        <v>10318307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114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119</v>
      </c>
      <c r="D100" s="24">
        <v>46.1</v>
      </c>
      <c r="E100" s="24">
        <v>46.1</v>
      </c>
      <c r="F100" s="25">
        <v>0</v>
      </c>
      <c r="G100" s="21">
        <v>835905</v>
      </c>
      <c r="H100" s="11"/>
      <c r="I100" s="11"/>
    </row>
    <row r="101" spans="2:9" ht="15" x14ac:dyDescent="0.25">
      <c r="B101" s="89" t="s">
        <v>8</v>
      </c>
      <c r="C101" s="101" t="s">
        <v>120</v>
      </c>
      <c r="D101" s="104">
        <v>17.149999999999999</v>
      </c>
      <c r="E101" s="104">
        <v>17.05</v>
      </c>
      <c r="F101" s="103">
        <v>5.8650000000000004E-3</v>
      </c>
      <c r="G101" s="22">
        <v>1216319</v>
      </c>
      <c r="H101" s="11"/>
      <c r="I101" s="11"/>
    </row>
    <row r="102" spans="2:9" ht="15" x14ac:dyDescent="0.25">
      <c r="B102" s="89" t="s">
        <v>8</v>
      </c>
      <c r="C102" s="20" t="s">
        <v>121</v>
      </c>
      <c r="D102" s="24">
        <v>7.65</v>
      </c>
      <c r="E102" s="24">
        <v>7.45</v>
      </c>
      <c r="F102" s="25">
        <v>2.6845999999999998E-2</v>
      </c>
      <c r="G102" s="21">
        <v>2026419</v>
      </c>
      <c r="H102" s="11"/>
      <c r="I102" s="11"/>
    </row>
    <row r="103" spans="2:9" ht="15" x14ac:dyDescent="0.25">
      <c r="B103" s="89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123</v>
      </c>
      <c r="D104" s="24">
        <v>11.2</v>
      </c>
      <c r="E104" s="24">
        <v>11.7</v>
      </c>
      <c r="F104" s="25">
        <v>-4.2735000000000002E-2</v>
      </c>
      <c r="G104" s="21">
        <v>250175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124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127</v>
      </c>
      <c r="C108" s="101" t="s">
        <v>128</v>
      </c>
      <c r="D108" s="104">
        <v>1.44</v>
      </c>
      <c r="E108" s="104">
        <v>1.59</v>
      </c>
      <c r="F108" s="103">
        <v>-9.4339999999999993E-2</v>
      </c>
      <c r="G108" s="22">
        <v>5242213</v>
      </c>
      <c r="H108" s="11"/>
      <c r="I108" s="11"/>
    </row>
    <row r="109" spans="2:9" ht="15" x14ac:dyDescent="0.25">
      <c r="B109" s="89" t="s">
        <v>129</v>
      </c>
      <c r="C109" s="20" t="s">
        <v>130</v>
      </c>
      <c r="D109" s="24">
        <v>17.5</v>
      </c>
      <c r="E109" s="24">
        <v>17</v>
      </c>
      <c r="F109" s="25">
        <v>2.9412000000000001E-2</v>
      </c>
      <c r="G109" s="21">
        <v>5740178</v>
      </c>
      <c r="H109" s="11"/>
      <c r="I109" s="11"/>
    </row>
    <row r="110" spans="2:9" ht="15" x14ac:dyDescent="0.25">
      <c r="B110" s="89"/>
      <c r="C110" s="101" t="s">
        <v>131</v>
      </c>
      <c r="D110" s="104">
        <v>5.31</v>
      </c>
      <c r="E110" s="104">
        <v>5.9</v>
      </c>
      <c r="F110" s="103">
        <v>-0.1</v>
      </c>
      <c r="G110" s="22">
        <v>14458050</v>
      </c>
      <c r="H110" s="11"/>
      <c r="I110" s="11"/>
    </row>
    <row r="111" spans="2:9" ht="15" x14ac:dyDescent="0.25">
      <c r="B111" s="89"/>
      <c r="C111" s="20" t="s">
        <v>132</v>
      </c>
      <c r="D111" s="24">
        <v>7.26</v>
      </c>
      <c r="E111" s="24">
        <v>7.26</v>
      </c>
      <c r="F111" s="25">
        <v>0</v>
      </c>
      <c r="G111" s="21">
        <v>1250</v>
      </c>
      <c r="I111" s="11"/>
    </row>
    <row r="112" spans="2:9" ht="15" x14ac:dyDescent="0.25">
      <c r="B112" s="89" t="s">
        <v>8</v>
      </c>
      <c r="C112" s="101" t="s">
        <v>133</v>
      </c>
      <c r="D112" s="104">
        <v>4.32</v>
      </c>
      <c r="E112" s="104">
        <v>4.32</v>
      </c>
      <c r="F112" s="103">
        <v>0</v>
      </c>
      <c r="G112" s="22">
        <v>43061</v>
      </c>
      <c r="H112" s="11"/>
      <c r="I112" s="11"/>
    </row>
    <row r="113" spans="2:9" ht="15" x14ac:dyDescent="0.25">
      <c r="B113" s="89" t="s">
        <v>134</v>
      </c>
      <c r="C113" s="20" t="s">
        <v>135</v>
      </c>
      <c r="D113" s="24">
        <v>3.08</v>
      </c>
      <c r="E113" s="24">
        <v>3</v>
      </c>
      <c r="F113" s="25">
        <v>2.6667E-2</v>
      </c>
      <c r="G113" s="21">
        <v>14136186</v>
      </c>
      <c r="H113" s="11"/>
      <c r="I113" s="11"/>
    </row>
    <row r="114" spans="2:9" ht="15" x14ac:dyDescent="0.25">
      <c r="B114" s="89" t="s">
        <v>8</v>
      </c>
      <c r="C114" s="101" t="s">
        <v>136</v>
      </c>
      <c r="D114" s="104">
        <v>9.4499999999999993</v>
      </c>
      <c r="E114" s="104">
        <v>9.4499999999999993</v>
      </c>
      <c r="F114" s="103">
        <v>0</v>
      </c>
      <c r="G114" s="22">
        <v>354329</v>
      </c>
      <c r="H114" s="11"/>
      <c r="I114" s="11"/>
    </row>
    <row r="115" spans="2:9" ht="15" x14ac:dyDescent="0.25">
      <c r="B115" s="89" t="s">
        <v>137</v>
      </c>
      <c r="C115" s="20" t="s">
        <v>138</v>
      </c>
      <c r="D115" s="24">
        <v>400</v>
      </c>
      <c r="E115" s="24">
        <v>400</v>
      </c>
      <c r="F115" s="25">
        <v>0</v>
      </c>
      <c r="G115" s="21">
        <v>672638</v>
      </c>
      <c r="H115" s="11"/>
      <c r="I115" s="11"/>
    </row>
    <row r="116" spans="2:9" ht="15" x14ac:dyDescent="0.25">
      <c r="B116" s="89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2">
        <v>200</v>
      </c>
      <c r="H116" s="11"/>
      <c r="I116" s="11"/>
    </row>
    <row r="117" spans="2:9" ht="15" x14ac:dyDescent="0.25">
      <c r="B117" s="89"/>
      <c r="D117" s="24"/>
      <c r="E117" s="24"/>
      <c r="F117" s="25"/>
      <c r="G117" s="21"/>
      <c r="H117" s="11"/>
      <c r="I117" s="11"/>
    </row>
    <row r="118" spans="2:9" ht="15" x14ac:dyDescent="0.25">
      <c r="B118" s="88" t="s">
        <v>140</v>
      </c>
      <c r="C118" s="98"/>
      <c r="D118" s="27" t="s">
        <v>5</v>
      </c>
      <c r="E118" s="27" t="s">
        <v>5</v>
      </c>
      <c r="F118" s="28"/>
      <c r="G118" s="19"/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33.75</v>
      </c>
      <c r="E119" s="104">
        <v>33.75</v>
      </c>
      <c r="F119" s="103">
        <v>0</v>
      </c>
      <c r="G119" s="22">
        <v>62951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66</v>
      </c>
      <c r="E120" s="24">
        <v>65.099999999999994</v>
      </c>
      <c r="F120" s="25">
        <v>1.3825E-2</v>
      </c>
      <c r="G120" s="21">
        <v>2595697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135</v>
      </c>
      <c r="E121" s="104">
        <v>129.80000000000001</v>
      </c>
      <c r="F121" s="103">
        <v>4.0062E-2</v>
      </c>
      <c r="G121" s="22">
        <v>3161307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489</v>
      </c>
      <c r="E122" s="24">
        <v>489</v>
      </c>
      <c r="F122" s="25">
        <v>0</v>
      </c>
      <c r="G122" s="21">
        <v>2623825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17.05</v>
      </c>
      <c r="E123" s="104">
        <v>18.899999999999999</v>
      </c>
      <c r="F123" s="103">
        <v>-9.7883999999999999E-2</v>
      </c>
      <c r="G123" s="22">
        <v>551432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126</v>
      </c>
      <c r="E125" s="104">
        <v>116</v>
      </c>
      <c r="F125" s="103">
        <v>8.6207000000000006E-2</v>
      </c>
      <c r="G125" s="22">
        <v>30528287</v>
      </c>
      <c r="H125" s="11"/>
      <c r="I125" s="11"/>
    </row>
    <row r="126" spans="2:9" ht="15" x14ac:dyDescent="0.25">
      <c r="B126" s="89" t="s">
        <v>43</v>
      </c>
      <c r="C126" s="20" t="s">
        <v>148</v>
      </c>
      <c r="D126" s="24">
        <v>4</v>
      </c>
      <c r="E126" s="24">
        <v>4.07</v>
      </c>
      <c r="F126" s="25">
        <v>-1.7198999999999999E-2</v>
      </c>
      <c r="G126" s="21">
        <v>12019667</v>
      </c>
      <c r="H126" s="11"/>
      <c r="I126" s="11"/>
    </row>
    <row r="127" spans="2:9" ht="15" x14ac:dyDescent="0.25">
      <c r="B127" s="89"/>
      <c r="C127" s="101" t="s">
        <v>149</v>
      </c>
      <c r="D127" s="104">
        <v>116</v>
      </c>
      <c r="E127" s="104">
        <v>116</v>
      </c>
      <c r="F127" s="103">
        <v>0</v>
      </c>
      <c r="G127" s="22">
        <v>357977</v>
      </c>
      <c r="H127" s="11"/>
      <c r="I127" s="11"/>
    </row>
    <row r="128" spans="2:9" ht="15" x14ac:dyDescent="0.25">
      <c r="B128" s="89"/>
      <c r="D128" s="24"/>
      <c r="E128" s="24"/>
      <c r="F128" s="25"/>
      <c r="G128" s="21"/>
      <c r="H128" s="11"/>
      <c r="I128" s="11"/>
    </row>
    <row r="129" spans="2:9" ht="15" x14ac:dyDescent="0.25">
      <c r="B129" s="88" t="s">
        <v>150</v>
      </c>
      <c r="C129" s="98"/>
      <c r="D129" s="27" t="s">
        <v>5</v>
      </c>
      <c r="E129" s="27" t="s">
        <v>5</v>
      </c>
      <c r="F129" s="28"/>
      <c r="G129" s="19"/>
      <c r="H129" s="11"/>
      <c r="I129" s="11"/>
    </row>
    <row r="130" spans="2:9" ht="15" x14ac:dyDescent="0.25">
      <c r="B130" s="89" t="s">
        <v>151</v>
      </c>
      <c r="C130" s="20" t="s">
        <v>152</v>
      </c>
      <c r="D130" s="24">
        <v>42.45</v>
      </c>
      <c r="E130" s="24">
        <v>42.45</v>
      </c>
      <c r="F130" s="25">
        <v>0</v>
      </c>
      <c r="G130" s="21">
        <v>200928</v>
      </c>
      <c r="H130" s="11"/>
      <c r="I130" s="11"/>
    </row>
    <row r="131" spans="2:9" ht="15" x14ac:dyDescent="0.25">
      <c r="B131" s="89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2">
        <v>482</v>
      </c>
      <c r="H131" s="11"/>
      <c r="I131" s="11"/>
    </row>
    <row r="132" spans="2:9" ht="15" x14ac:dyDescent="0.25">
      <c r="B132" s="89" t="s">
        <v>155</v>
      </c>
      <c r="C132" s="20" t="s">
        <v>156</v>
      </c>
      <c r="D132" s="24">
        <v>9.9</v>
      </c>
      <c r="E132" s="24">
        <v>9.9</v>
      </c>
      <c r="F132" s="25">
        <v>0</v>
      </c>
      <c r="G132" s="21">
        <v>86186</v>
      </c>
      <c r="H132" s="11"/>
      <c r="I132" s="11"/>
    </row>
    <row r="133" spans="2:9" ht="15" x14ac:dyDescent="0.25">
      <c r="B133" s="89" t="s">
        <v>157</v>
      </c>
      <c r="C133" s="101" t="s">
        <v>158</v>
      </c>
      <c r="D133" s="104">
        <v>3.06</v>
      </c>
      <c r="E133" s="104">
        <v>3.39</v>
      </c>
      <c r="F133" s="103">
        <v>-9.7345000000000001E-2</v>
      </c>
      <c r="G133" s="22">
        <v>1083701</v>
      </c>
      <c r="H133" s="11"/>
      <c r="I133" s="11"/>
    </row>
    <row r="134" spans="2:9" ht="15" x14ac:dyDescent="0.25">
      <c r="B134" s="89"/>
      <c r="C134" s="20" t="s">
        <v>159</v>
      </c>
      <c r="D134" s="24">
        <v>1.1200000000000001</v>
      </c>
      <c r="E134" s="24">
        <v>1.1399999999999999</v>
      </c>
      <c r="F134" s="25">
        <v>-1.7544000000000001E-2</v>
      </c>
      <c r="G134" s="21">
        <v>7861996</v>
      </c>
      <c r="H134" s="11"/>
      <c r="I134" s="11"/>
    </row>
    <row r="135" spans="2:9" ht="15" x14ac:dyDescent="0.25">
      <c r="B135" s="89"/>
      <c r="C135" s="101" t="s">
        <v>160</v>
      </c>
      <c r="D135" s="104">
        <v>2.91</v>
      </c>
      <c r="E135" s="104">
        <v>2.91</v>
      </c>
      <c r="F135" s="103">
        <v>0</v>
      </c>
      <c r="G135" s="22">
        <v>0</v>
      </c>
      <c r="H135" s="11"/>
      <c r="I135" s="11"/>
    </row>
    <row r="136" spans="2:9" ht="15" x14ac:dyDescent="0.25">
      <c r="B136" s="89"/>
      <c r="C136" s="20" t="s">
        <v>161</v>
      </c>
      <c r="D136" s="24">
        <v>12.13</v>
      </c>
      <c r="E136" s="24">
        <v>11.03</v>
      </c>
      <c r="F136" s="25">
        <v>9.9727999999999997E-2</v>
      </c>
      <c r="G136" s="21">
        <v>1549819</v>
      </c>
      <c r="H136" s="11"/>
      <c r="I136" s="11"/>
    </row>
    <row r="137" spans="2:9" ht="15" x14ac:dyDescent="0.25">
      <c r="B137" s="91"/>
      <c r="C137" s="101"/>
      <c r="D137" s="104"/>
      <c r="E137" s="104"/>
      <c r="F137" s="103"/>
      <c r="G137" s="22"/>
      <c r="H137" s="11"/>
      <c r="I137" s="11"/>
    </row>
    <row r="138" spans="2:9" ht="15" x14ac:dyDescent="0.25">
      <c r="B138" s="88" t="s">
        <v>162</v>
      </c>
      <c r="C138" s="98"/>
      <c r="D138" s="27"/>
      <c r="E138" s="27"/>
      <c r="F138" s="28"/>
      <c r="G138" s="19"/>
      <c r="H138" s="11"/>
      <c r="I138" s="11"/>
    </row>
    <row r="139" spans="2:9" ht="15" x14ac:dyDescent="0.25">
      <c r="B139" s="89" t="s">
        <v>163</v>
      </c>
      <c r="C139" s="20" t="s">
        <v>164</v>
      </c>
      <c r="D139" s="24">
        <v>51.8</v>
      </c>
      <c r="E139" s="24">
        <v>50</v>
      </c>
      <c r="F139" s="25">
        <v>3.5999999999999997E-2</v>
      </c>
      <c r="G139" s="21">
        <v>7404168</v>
      </c>
      <c r="H139" s="11"/>
      <c r="I139" s="11"/>
    </row>
    <row r="140" spans="2:9" ht="15" x14ac:dyDescent="0.25">
      <c r="B140" s="89" t="s">
        <v>165</v>
      </c>
      <c r="C140" s="101" t="s">
        <v>166</v>
      </c>
      <c r="D140" s="104">
        <v>2.81</v>
      </c>
      <c r="E140" s="104">
        <v>2.8</v>
      </c>
      <c r="F140" s="103">
        <v>3.571E-3</v>
      </c>
      <c r="G140" s="22">
        <v>19135180</v>
      </c>
      <c r="H140" s="11"/>
      <c r="I140" s="11"/>
    </row>
    <row r="141" spans="2:9" ht="15" x14ac:dyDescent="0.2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76525</v>
      </c>
      <c r="H141" s="11"/>
      <c r="I141" s="11"/>
    </row>
    <row r="142" spans="2:9" ht="15" x14ac:dyDescent="0.25">
      <c r="B142" s="89"/>
      <c r="C142" s="101" t="s">
        <v>169</v>
      </c>
      <c r="D142" s="104">
        <v>500</v>
      </c>
      <c r="E142" s="104">
        <v>521</v>
      </c>
      <c r="F142" s="103">
        <v>-4.0307000000000003E-2</v>
      </c>
      <c r="G142" s="22">
        <v>2201834</v>
      </c>
      <c r="H142" s="11"/>
      <c r="I142" s="11"/>
    </row>
    <row r="143" spans="2:9" ht="15" x14ac:dyDescent="0.25">
      <c r="B143" s="89" t="s">
        <v>170</v>
      </c>
      <c r="C143" s="20" t="s">
        <v>171</v>
      </c>
      <c r="D143" s="24">
        <v>149.5</v>
      </c>
      <c r="E143" s="24">
        <v>149.5</v>
      </c>
      <c r="F143" s="25">
        <v>0</v>
      </c>
      <c r="G143" s="21">
        <v>32253</v>
      </c>
      <c r="H143" s="93"/>
      <c r="I143" s="11"/>
    </row>
    <row r="144" spans="2:9" ht="15" x14ac:dyDescent="0.25">
      <c r="B144" s="89" t="s">
        <v>8</v>
      </c>
      <c r="C144" s="101" t="s">
        <v>172</v>
      </c>
      <c r="D144" s="104">
        <v>234.5</v>
      </c>
      <c r="E144" s="104">
        <v>234.5</v>
      </c>
      <c r="F144" s="103">
        <v>0</v>
      </c>
      <c r="G144" s="22">
        <v>26635</v>
      </c>
      <c r="H144" s="11"/>
      <c r="I144" s="11"/>
    </row>
    <row r="145" spans="2:9" ht="15" x14ac:dyDescent="0.25">
      <c r="B145" s="89" t="s">
        <v>8</v>
      </c>
      <c r="C145" s="20" t="s">
        <v>173</v>
      </c>
      <c r="D145" s="24">
        <v>42.25</v>
      </c>
      <c r="E145" s="24">
        <v>42.25</v>
      </c>
      <c r="F145" s="25">
        <v>0</v>
      </c>
      <c r="G145" s="21">
        <v>166306</v>
      </c>
      <c r="H145" s="11"/>
      <c r="I145" s="11"/>
    </row>
    <row r="146" spans="2:9" ht="15" x14ac:dyDescent="0.25">
      <c r="B146" s="89"/>
      <c r="C146" s="101" t="s">
        <v>174</v>
      </c>
      <c r="D146" s="104">
        <v>1141.5</v>
      </c>
      <c r="E146" s="104">
        <v>1141.5</v>
      </c>
      <c r="F146" s="103">
        <v>0</v>
      </c>
      <c r="G146" s="22">
        <v>6349</v>
      </c>
      <c r="H146" s="11"/>
      <c r="I146" s="11"/>
    </row>
    <row r="147" spans="2:9" ht="15" x14ac:dyDescent="0.25">
      <c r="B147" s="89"/>
      <c r="C147" s="20" t="s">
        <v>175</v>
      </c>
      <c r="D147" s="24">
        <v>320</v>
      </c>
      <c r="E147" s="24">
        <v>320</v>
      </c>
      <c r="F147" s="25">
        <v>0</v>
      </c>
      <c r="G147" s="21">
        <v>236536</v>
      </c>
      <c r="H147" s="11"/>
      <c r="I147" s="11"/>
    </row>
    <row r="148" spans="2:9" ht="15" x14ac:dyDescent="0.25">
      <c r="B148" s="89" t="s">
        <v>8</v>
      </c>
      <c r="C148" s="101" t="s">
        <v>176</v>
      </c>
      <c r="D148" s="104">
        <v>705</v>
      </c>
      <c r="E148" s="104">
        <v>705</v>
      </c>
      <c r="F148" s="103">
        <v>0</v>
      </c>
      <c r="G148" s="22">
        <v>10408</v>
      </c>
      <c r="H148" s="11"/>
      <c r="I148" s="11"/>
    </row>
    <row r="149" spans="2:9" ht="15" x14ac:dyDescent="0.25">
      <c r="B149" s="89" t="s">
        <v>8</v>
      </c>
      <c r="D149" s="24"/>
      <c r="E149" s="24"/>
      <c r="F149" s="25"/>
      <c r="G149" s="21"/>
      <c r="H149" s="11"/>
      <c r="I149" s="11"/>
    </row>
    <row r="150" spans="2:9" ht="15" x14ac:dyDescent="0.25">
      <c r="B150" s="88" t="s">
        <v>177</v>
      </c>
      <c r="C150" s="98"/>
      <c r="D150" s="27" t="s">
        <v>5</v>
      </c>
      <c r="E150" s="27" t="s">
        <v>5</v>
      </c>
      <c r="F150" s="28"/>
      <c r="G150" s="19"/>
      <c r="H150" s="11"/>
      <c r="I150" s="11"/>
    </row>
    <row r="151" spans="2:9" ht="15" x14ac:dyDescent="0.25">
      <c r="B151" s="89" t="s">
        <v>178</v>
      </c>
      <c r="C151" s="20" t="s">
        <v>179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 x14ac:dyDescent="0.25">
      <c r="B152" s="89" t="s">
        <v>180</v>
      </c>
      <c r="C152" s="101" t="s">
        <v>181</v>
      </c>
      <c r="D152" s="104">
        <v>1.62</v>
      </c>
      <c r="E152" s="104">
        <v>1.62</v>
      </c>
      <c r="F152" s="103">
        <v>0</v>
      </c>
      <c r="G152" s="22">
        <v>0</v>
      </c>
      <c r="H152" s="11"/>
      <c r="I152" s="11"/>
    </row>
    <row r="153" spans="2:9" ht="15" x14ac:dyDescent="0.25">
      <c r="B153" s="89" t="s">
        <v>8</v>
      </c>
      <c r="C153" s="20" t="s">
        <v>182</v>
      </c>
      <c r="D153" s="24">
        <v>106.7</v>
      </c>
      <c r="E153" s="24">
        <v>99.95</v>
      </c>
      <c r="F153" s="25">
        <v>6.7533999999999997E-2</v>
      </c>
      <c r="G153" s="21">
        <v>1734509</v>
      </c>
      <c r="H153" s="11"/>
      <c r="I153" s="11"/>
    </row>
    <row r="154" spans="2:9" ht="15" x14ac:dyDescent="0.25">
      <c r="B154" s="89"/>
      <c r="C154" s="101" t="s">
        <v>183</v>
      </c>
      <c r="D154" s="104">
        <v>81.900000000000006</v>
      </c>
      <c r="E154" s="104">
        <v>81.900000000000006</v>
      </c>
      <c r="F154" s="103">
        <v>0</v>
      </c>
      <c r="G154" s="22">
        <v>16787</v>
      </c>
      <c r="H154" s="11"/>
      <c r="I154" s="11"/>
    </row>
    <row r="155" spans="2:9" ht="15" x14ac:dyDescent="0.25">
      <c r="B155" s="89" t="s">
        <v>184</v>
      </c>
      <c r="C155" s="20" t="s">
        <v>185</v>
      </c>
      <c r="D155" s="24">
        <v>3.73</v>
      </c>
      <c r="E155" s="24">
        <v>3.73</v>
      </c>
      <c r="F155" s="25">
        <v>0</v>
      </c>
      <c r="G155" s="21">
        <v>1279762</v>
      </c>
      <c r="H155" s="11"/>
      <c r="I155" s="11"/>
    </row>
    <row r="156" spans="2:9" ht="15" x14ac:dyDescent="0.25">
      <c r="B156" s="89" t="s">
        <v>186</v>
      </c>
      <c r="C156" s="101" t="s">
        <v>187</v>
      </c>
      <c r="D156" s="104">
        <v>12.92</v>
      </c>
      <c r="E156" s="104">
        <v>12.92</v>
      </c>
      <c r="F156" s="103">
        <v>0</v>
      </c>
      <c r="G156" s="22">
        <v>234506</v>
      </c>
      <c r="H156" s="11"/>
      <c r="I156" s="11"/>
    </row>
    <row r="157" spans="2:9" ht="15" x14ac:dyDescent="0.25">
      <c r="B157" s="89" t="s">
        <v>8</v>
      </c>
      <c r="C157" s="20" t="s">
        <v>188</v>
      </c>
      <c r="D157" s="24">
        <v>2.15</v>
      </c>
      <c r="E157" s="24">
        <v>2.15</v>
      </c>
      <c r="F157" s="25">
        <v>0</v>
      </c>
      <c r="G157" s="21">
        <v>6100</v>
      </c>
      <c r="H157" s="11"/>
      <c r="I157" s="11"/>
    </row>
    <row r="158" spans="2:9" ht="15" x14ac:dyDescent="0.25">
      <c r="B158" s="89" t="s">
        <v>189</v>
      </c>
      <c r="C158" s="101" t="s">
        <v>190</v>
      </c>
      <c r="D158" s="104">
        <v>7.16</v>
      </c>
      <c r="E158" s="104">
        <v>7.79</v>
      </c>
      <c r="F158" s="103">
        <v>-8.0873E-2</v>
      </c>
      <c r="G158" s="22">
        <v>3045301</v>
      </c>
      <c r="H158" s="11"/>
      <c r="I158" s="11"/>
    </row>
    <row r="159" spans="2:9" ht="15" x14ac:dyDescent="0.25">
      <c r="B159" s="89" t="s">
        <v>191</v>
      </c>
      <c r="C159" s="20" t="s">
        <v>192</v>
      </c>
      <c r="D159" s="24">
        <v>2.7</v>
      </c>
      <c r="E159" s="24">
        <v>2.92</v>
      </c>
      <c r="F159" s="25">
        <v>-7.5342000000000006E-2</v>
      </c>
      <c r="G159" s="21">
        <v>3438322</v>
      </c>
      <c r="H159" s="11"/>
      <c r="I159" s="11"/>
    </row>
    <row r="160" spans="2:9" ht="15" x14ac:dyDescent="0.25">
      <c r="B160" s="89" t="s">
        <v>193</v>
      </c>
      <c r="C160" s="101" t="s">
        <v>194</v>
      </c>
      <c r="D160" s="104">
        <v>19.100000000000001</v>
      </c>
      <c r="E160" s="104">
        <v>20</v>
      </c>
      <c r="F160" s="103">
        <v>-4.4999999999999998E-2</v>
      </c>
      <c r="G160" s="22">
        <v>778121</v>
      </c>
      <c r="H160" s="11"/>
      <c r="I160" s="11"/>
    </row>
    <row r="161" spans="2:9" ht="15" x14ac:dyDescent="0.25">
      <c r="B161" s="89" t="s">
        <v>8</v>
      </c>
      <c r="C161" s="20" t="s">
        <v>195</v>
      </c>
      <c r="D161" s="24">
        <v>142.4</v>
      </c>
      <c r="E161" s="24">
        <v>142.4</v>
      </c>
      <c r="F161" s="25">
        <v>0</v>
      </c>
      <c r="G161" s="21">
        <v>14496</v>
      </c>
      <c r="H161" s="11"/>
      <c r="I161" s="11"/>
    </row>
    <row r="162" spans="2:9" ht="15" x14ac:dyDescent="0.25">
      <c r="B162" s="89"/>
      <c r="C162" s="101" t="s">
        <v>196</v>
      </c>
      <c r="D162" s="104">
        <v>0.83</v>
      </c>
      <c r="E162" s="104">
        <v>0.91</v>
      </c>
      <c r="F162" s="103">
        <v>-8.7912000000000004E-2</v>
      </c>
      <c r="G162" s="22">
        <v>1855063</v>
      </c>
      <c r="H162" s="11"/>
      <c r="I162" s="11"/>
    </row>
    <row r="163" spans="2:9" ht="15" x14ac:dyDescent="0.25">
      <c r="B163" s="89" t="s">
        <v>197</v>
      </c>
      <c r="C163" s="20" t="s">
        <v>198</v>
      </c>
      <c r="D163" s="24">
        <v>7</v>
      </c>
      <c r="E163" s="24">
        <v>7</v>
      </c>
      <c r="F163" s="25">
        <v>0</v>
      </c>
      <c r="G163" s="21">
        <v>465014</v>
      </c>
      <c r="H163" s="11"/>
      <c r="I163" s="11"/>
    </row>
    <row r="164" spans="2:9" ht="15" x14ac:dyDescent="0.25">
      <c r="B164" s="89" t="s">
        <v>199</v>
      </c>
      <c r="C164" s="101" t="s">
        <v>200</v>
      </c>
      <c r="D164" s="104">
        <v>6</v>
      </c>
      <c r="E164" s="104">
        <v>6</v>
      </c>
      <c r="F164" s="103">
        <v>0</v>
      </c>
      <c r="G164" s="22">
        <v>215698</v>
      </c>
      <c r="H164" s="11"/>
      <c r="I164" s="11"/>
    </row>
    <row r="165" spans="2:9" ht="15" x14ac:dyDescent="0.25">
      <c r="B165" s="89" t="s">
        <v>8</v>
      </c>
      <c r="C165" s="20" t="s">
        <v>201</v>
      </c>
      <c r="D165" s="24">
        <v>6.15</v>
      </c>
      <c r="E165" s="24">
        <v>5.6</v>
      </c>
      <c r="F165" s="25">
        <v>9.8213999999999996E-2</v>
      </c>
      <c r="G165" s="21">
        <v>604461</v>
      </c>
      <c r="H165" s="11"/>
      <c r="I165" s="11"/>
    </row>
    <row r="166" spans="2:9" ht="15" x14ac:dyDescent="0.25">
      <c r="B166" s="89" t="s">
        <v>8</v>
      </c>
      <c r="C166" s="101" t="s">
        <v>202</v>
      </c>
      <c r="D166" s="104">
        <v>5.0999999999999996</v>
      </c>
      <c r="E166" s="104">
        <v>5.5</v>
      </c>
      <c r="F166" s="103">
        <v>-7.2727E-2</v>
      </c>
      <c r="G166" s="22">
        <v>747778</v>
      </c>
      <c r="H166" s="11"/>
      <c r="I166" s="11"/>
    </row>
    <row r="167" spans="2:9" ht="15" x14ac:dyDescent="0.25">
      <c r="B167" s="89" t="s">
        <v>203</v>
      </c>
      <c r="C167" s="20" t="s">
        <v>204</v>
      </c>
      <c r="D167" s="24">
        <v>7</v>
      </c>
      <c r="E167" s="24">
        <v>7.09</v>
      </c>
      <c r="F167" s="25">
        <v>-1.2694E-2</v>
      </c>
      <c r="G167" s="21">
        <v>3482384</v>
      </c>
      <c r="H167" s="11"/>
      <c r="I167" s="11"/>
    </row>
    <row r="168" spans="2:9" ht="15" x14ac:dyDescent="0.25">
      <c r="B168" s="92" t="s">
        <v>205</v>
      </c>
      <c r="C168" s="105" t="s">
        <v>206</v>
      </c>
      <c r="D168" s="106">
        <v>2.48</v>
      </c>
      <c r="E168" s="106">
        <v>2.48</v>
      </c>
      <c r="F168" s="107">
        <v>0</v>
      </c>
      <c r="G168" s="108">
        <v>0</v>
      </c>
      <c r="H168" s="11"/>
      <c r="I168" s="11"/>
    </row>
    <row r="169" spans="2:9" ht="15" x14ac:dyDescent="0.25">
      <c r="C169" s="11"/>
      <c r="D169" s="12"/>
      <c r="E169" s="12"/>
      <c r="F169" s="12"/>
      <c r="G169" s="12"/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1" operator="lessThan">
      <formula>-0.1</formula>
    </cfRule>
  </conditionalFormatting>
  <conditionalFormatting sqref="F11:F1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7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2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4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F139:F149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6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5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69">
      <iconSet iconSet="3Arrows">
        <cfvo type="percent" val="0"/>
        <cfvo type="num" val="0"/>
        <cfvo type="num" val="0" gte="0"/>
      </iconSet>
    </cfRule>
    <cfRule type="iconSet" priority="529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0">
      <iconSet iconSet="3Arrows">
        <cfvo type="percent" val="0"/>
        <cfvo type="num" val="0"/>
        <cfvo type="num" val="0" gte="0"/>
      </iconSet>
    </cfRule>
    <cfRule type="iconSet" priority="639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0">
      <iconSet iconSet="3Arrows">
        <cfvo type="percent" val="0"/>
        <cfvo type="num" val="0"/>
        <cfvo type="num" val="0" gte="0"/>
      </iconSet>
    </cfRule>
    <cfRule type="iconSet" priority="760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1">
      <iconSet iconSet="3Arrows">
        <cfvo type="percent" val="0"/>
        <cfvo type="num" val="0"/>
        <cfvo type="num" val="0" gte="0"/>
      </iconSet>
    </cfRule>
    <cfRule type="iconSet" priority="826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7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62" sqref="JB62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40" t="s">
        <v>207</v>
      </c>
      <c r="C2" s="141"/>
      <c r="D2" s="141"/>
      <c r="E2" s="141"/>
      <c r="F2" s="141"/>
      <c r="G2" s="142"/>
    </row>
    <row r="3" spans="1:7" s="4" customFormat="1" x14ac:dyDescent="0.25">
      <c r="B3" s="32"/>
      <c r="C3" s="33"/>
      <c r="D3" s="33" t="s">
        <v>208</v>
      </c>
      <c r="E3" s="33"/>
      <c r="F3" s="34" t="s">
        <v>209</v>
      </c>
      <c r="G3" s="35"/>
    </row>
    <row r="4" spans="1:7" s="4" customFormat="1" x14ac:dyDescent="0.25">
      <c r="B4" s="32" t="s">
        <v>210</v>
      </c>
      <c r="C4" s="36" t="s">
        <v>211</v>
      </c>
      <c r="D4" s="33" t="s">
        <v>212</v>
      </c>
      <c r="E4" s="33" t="s">
        <v>213</v>
      </c>
      <c r="F4" s="34" t="s">
        <v>208</v>
      </c>
      <c r="G4" s="35" t="s">
        <v>214</v>
      </c>
    </row>
    <row r="5" spans="1:7" x14ac:dyDescent="0.25">
      <c r="B5" s="37"/>
      <c r="C5" s="38"/>
      <c r="D5" s="39"/>
      <c r="E5" s="38"/>
      <c r="F5" s="40" t="s">
        <v>215</v>
      </c>
      <c r="G5" s="41" t="s">
        <v>215</v>
      </c>
    </row>
    <row r="6" spans="1:7" x14ac:dyDescent="0.25">
      <c r="B6" s="42">
        <v>1</v>
      </c>
      <c r="C6" s="43" t="s">
        <v>289</v>
      </c>
      <c r="D6" s="44">
        <v>126</v>
      </c>
      <c r="E6" s="45">
        <v>30528287</v>
      </c>
      <c r="F6" s="46">
        <v>126.83702033461623</v>
      </c>
      <c r="G6" s="47">
        <v>3872116959</v>
      </c>
    </row>
    <row r="7" spans="1:7" ht="15" customHeight="1" x14ac:dyDescent="0.25">
      <c r="B7" s="42">
        <v>2</v>
      </c>
      <c r="C7" s="43" t="s">
        <v>290</v>
      </c>
      <c r="D7" s="44">
        <v>93.8</v>
      </c>
      <c r="E7" s="45">
        <v>32753262</v>
      </c>
      <c r="F7" s="46">
        <v>97.107484836166847</v>
      </c>
      <c r="G7" s="47">
        <v>3180586893</v>
      </c>
    </row>
    <row r="8" spans="1:7" ht="15" customHeight="1" x14ac:dyDescent="0.25">
      <c r="B8" s="42">
        <v>3</v>
      </c>
      <c r="C8" s="43" t="s">
        <v>291</v>
      </c>
      <c r="D8" s="44">
        <v>27.5</v>
      </c>
      <c r="E8" s="45">
        <v>102882339</v>
      </c>
      <c r="F8" s="46">
        <v>26.91009803927572</v>
      </c>
      <c r="G8" s="47">
        <v>2768573829</v>
      </c>
    </row>
    <row r="9" spans="1:7" ht="15" customHeight="1" x14ac:dyDescent="0.25">
      <c r="B9" s="42">
        <v>4</v>
      </c>
      <c r="C9" s="43" t="s">
        <v>75</v>
      </c>
      <c r="D9" s="44">
        <v>46.7</v>
      </c>
      <c r="E9" s="45">
        <v>48275632</v>
      </c>
      <c r="F9" s="46">
        <v>47.304226923430022</v>
      </c>
      <c r="G9" s="47">
        <v>2283641451</v>
      </c>
    </row>
    <row r="10" spans="1:7" ht="15" customHeight="1" x14ac:dyDescent="0.25">
      <c r="B10" s="42">
        <v>5</v>
      </c>
      <c r="C10" s="43" t="s">
        <v>238</v>
      </c>
      <c r="D10" s="44">
        <v>70.75</v>
      </c>
      <c r="E10" s="45">
        <v>26526536</v>
      </c>
      <c r="F10" s="46">
        <v>71.15120229041591</v>
      </c>
      <c r="G10" s="47">
        <v>1887394929</v>
      </c>
    </row>
    <row r="11" spans="1:7" ht="15" customHeight="1" x14ac:dyDescent="0.25">
      <c r="B11" s="42">
        <v>6</v>
      </c>
      <c r="C11" s="43" t="s">
        <v>239</v>
      </c>
      <c r="D11" s="44">
        <v>489</v>
      </c>
      <c r="E11" s="45">
        <v>2623825</v>
      </c>
      <c r="F11" s="46">
        <v>481.29976122645377</v>
      </c>
      <c r="G11" s="47">
        <v>1262846346</v>
      </c>
    </row>
    <row r="12" spans="1:7" ht="15" customHeight="1" x14ac:dyDescent="0.25">
      <c r="B12" s="42">
        <v>7</v>
      </c>
      <c r="C12" s="43" t="s">
        <v>169</v>
      </c>
      <c r="D12" s="44">
        <v>500</v>
      </c>
      <c r="E12" s="45">
        <v>2201834</v>
      </c>
      <c r="F12" s="46">
        <v>506.83132924643729</v>
      </c>
      <c r="G12" s="47">
        <v>1115958453</v>
      </c>
    </row>
    <row r="13" spans="1:7" x14ac:dyDescent="0.25">
      <c r="B13" s="42">
        <v>8</v>
      </c>
      <c r="C13" s="43" t="s">
        <v>240</v>
      </c>
      <c r="D13" s="44">
        <v>459</v>
      </c>
      <c r="E13" s="45">
        <v>2047357</v>
      </c>
      <c r="F13" s="46">
        <v>450.1518173918862</v>
      </c>
      <c r="G13" s="47">
        <v>921621474.39999998</v>
      </c>
    </row>
    <row r="14" spans="1:7" ht="15" customHeight="1" x14ac:dyDescent="0.25">
      <c r="B14" s="42">
        <v>9</v>
      </c>
      <c r="C14" s="43" t="s">
        <v>241</v>
      </c>
      <c r="D14" s="44">
        <v>72.8</v>
      </c>
      <c r="E14" s="45">
        <v>10462650</v>
      </c>
      <c r="F14" s="46">
        <v>72.91266311116209</v>
      </c>
      <c r="G14" s="47">
        <v>762859674.70000005</v>
      </c>
    </row>
    <row r="15" spans="1:7" ht="15" customHeight="1" x14ac:dyDescent="0.25">
      <c r="B15" s="42">
        <v>10</v>
      </c>
      <c r="C15" s="43" t="s">
        <v>68</v>
      </c>
      <c r="D15" s="44">
        <v>21.7</v>
      </c>
      <c r="E15" s="45">
        <v>29945532</v>
      </c>
      <c r="F15" s="46">
        <v>21.595223721522128</v>
      </c>
      <c r="G15" s="47">
        <v>646680463</v>
      </c>
    </row>
    <row r="16" spans="1:7" ht="15" customHeight="1" x14ac:dyDescent="0.25">
      <c r="B16" s="48"/>
      <c r="C16" s="49"/>
      <c r="D16" s="50"/>
      <c r="E16" s="51">
        <v>288247254</v>
      </c>
      <c r="F16" s="52"/>
      <c r="G16" s="53">
        <v>18702280472.100002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67" sqref="JA67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2.42578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45" t="s">
        <v>237</v>
      </c>
      <c r="D2" s="145"/>
      <c r="E2" s="145"/>
      <c r="F2" s="145"/>
      <c r="G2" s="145"/>
      <c r="H2" s="146"/>
      <c r="I2" s="55"/>
      <c r="J2" s="55"/>
      <c r="K2" s="55"/>
      <c r="L2" s="55"/>
    </row>
    <row r="3" spans="1:12" x14ac:dyDescent="0.25">
      <c r="B3" s="56"/>
      <c r="D3" s="58" t="s">
        <v>216</v>
      </c>
      <c r="E3" s="58" t="s">
        <v>217</v>
      </c>
      <c r="F3" s="59" t="s">
        <v>218</v>
      </c>
      <c r="G3" s="59" t="s">
        <v>219</v>
      </c>
      <c r="H3" s="60" t="s">
        <v>220</v>
      </c>
      <c r="I3" s="11"/>
      <c r="J3" s="11"/>
      <c r="K3" s="11"/>
      <c r="L3" s="11"/>
    </row>
    <row r="4" spans="1:12" ht="14.25" customHeight="1" x14ac:dyDescent="0.25">
      <c r="B4" s="61"/>
      <c r="C4" s="62" t="s">
        <v>221</v>
      </c>
      <c r="D4" s="63">
        <v>83789.296745331405</v>
      </c>
      <c r="E4" s="63">
        <v>83393.946991279401</v>
      </c>
      <c r="F4" s="110">
        <v>4.7407487991106834E-3</v>
      </c>
      <c r="G4" s="63">
        <v>62763.276924058002</v>
      </c>
      <c r="H4" s="64">
        <v>0.33500513121254594</v>
      </c>
      <c r="I4" s="11"/>
      <c r="J4" s="11"/>
      <c r="K4" s="11"/>
      <c r="L4" s="11"/>
    </row>
    <row r="5" spans="1:12" ht="14.25" customHeight="1" x14ac:dyDescent="0.25">
      <c r="B5" s="61"/>
      <c r="C5" s="62" t="s">
        <v>222</v>
      </c>
      <c r="D5" s="65">
        <v>132451.73000000001</v>
      </c>
      <c r="E5" s="65">
        <v>131826.76999999999</v>
      </c>
      <c r="F5" s="110">
        <v>4.7407669929258045E-3</v>
      </c>
      <c r="G5" s="65">
        <v>102926.39999999999</v>
      </c>
      <c r="H5" s="64">
        <v>0.28685866794136405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47">
        <v>45860</v>
      </c>
      <c r="E7" s="148"/>
      <c r="F7" s="148"/>
      <c r="G7" s="147">
        <v>45859</v>
      </c>
      <c r="H7" s="149"/>
      <c r="I7" s="11"/>
      <c r="J7" s="11"/>
      <c r="K7" s="11"/>
      <c r="L7" s="11"/>
    </row>
    <row r="8" spans="1:12" ht="15" customHeight="1" x14ac:dyDescent="0.25">
      <c r="B8" s="61"/>
      <c r="C8" s="62" t="s">
        <v>223</v>
      </c>
      <c r="D8" s="143">
        <v>771653983</v>
      </c>
      <c r="E8" s="143"/>
      <c r="F8" s="143"/>
      <c r="G8" s="143">
        <v>706038882</v>
      </c>
      <c r="H8" s="144"/>
      <c r="I8" s="11"/>
      <c r="J8" s="11"/>
      <c r="K8" s="11"/>
      <c r="L8" s="11"/>
    </row>
    <row r="9" spans="1:12" ht="15" customHeight="1" x14ac:dyDescent="0.25">
      <c r="B9" s="61"/>
      <c r="C9" s="62" t="s">
        <v>224</v>
      </c>
      <c r="D9" s="150">
        <v>26785330303.330002</v>
      </c>
      <c r="E9" s="150"/>
      <c r="F9" s="150"/>
      <c r="G9" s="150">
        <v>21559351326.169998</v>
      </c>
      <c r="H9" s="151"/>
      <c r="I9" s="11"/>
      <c r="J9" s="11"/>
      <c r="K9" s="11"/>
      <c r="L9" s="11"/>
    </row>
    <row r="10" spans="1:12" ht="15" customHeight="1" x14ac:dyDescent="0.25">
      <c r="B10" s="61"/>
      <c r="C10" s="62" t="s">
        <v>225</v>
      </c>
      <c r="D10" s="143">
        <v>32734</v>
      </c>
      <c r="E10" s="143"/>
      <c r="F10" s="143"/>
      <c r="G10" s="143">
        <v>30750</v>
      </c>
      <c r="H10" s="144"/>
      <c r="I10" s="11"/>
      <c r="J10" s="11"/>
      <c r="K10" s="11"/>
      <c r="L10" s="11"/>
    </row>
    <row r="11" spans="1:12" ht="15" customHeight="1" x14ac:dyDescent="0.25">
      <c r="B11" s="61"/>
      <c r="C11" s="62" t="s">
        <v>226</v>
      </c>
      <c r="D11" s="143">
        <v>36</v>
      </c>
      <c r="E11" s="143"/>
      <c r="F11" s="143"/>
      <c r="G11" s="143">
        <v>31</v>
      </c>
      <c r="H11" s="144"/>
      <c r="I11" s="11"/>
      <c r="J11" s="11"/>
      <c r="K11" s="11"/>
      <c r="L11" s="11"/>
    </row>
    <row r="12" spans="1:12" ht="15" customHeight="1" x14ac:dyDescent="0.25">
      <c r="B12" s="61"/>
      <c r="C12" s="62" t="s">
        <v>227</v>
      </c>
      <c r="D12" s="143">
        <v>34</v>
      </c>
      <c r="E12" s="143"/>
      <c r="F12" s="143"/>
      <c r="G12" s="143">
        <v>45</v>
      </c>
      <c r="H12" s="144"/>
      <c r="I12" s="11"/>
      <c r="J12" s="11"/>
      <c r="K12" s="11"/>
      <c r="L12" s="11"/>
    </row>
    <row r="13" spans="1:12" ht="17.25" customHeight="1" x14ac:dyDescent="0.25">
      <c r="B13" s="56"/>
      <c r="C13" s="70" t="s">
        <v>228</v>
      </c>
      <c r="D13" s="59" t="s">
        <v>229</v>
      </c>
      <c r="E13" s="71" t="s">
        <v>230</v>
      </c>
      <c r="F13" s="70" t="s">
        <v>231</v>
      </c>
      <c r="G13" s="59" t="s">
        <v>229</v>
      </c>
      <c r="H13" s="60" t="s">
        <v>230</v>
      </c>
      <c r="I13" s="11"/>
      <c r="J13" s="11"/>
      <c r="K13" s="11"/>
      <c r="L13" s="11"/>
    </row>
    <row r="14" spans="1:12" ht="15" customHeight="1" x14ac:dyDescent="0.25">
      <c r="B14" s="56"/>
      <c r="C14" s="57" t="s">
        <v>49</v>
      </c>
      <c r="D14" s="72">
        <v>0.10000000000000009</v>
      </c>
      <c r="E14" s="73">
        <v>56.1</v>
      </c>
      <c r="F14" s="74" t="s">
        <v>131</v>
      </c>
      <c r="G14" s="75">
        <v>0.1</v>
      </c>
      <c r="H14" s="95">
        <v>5.31</v>
      </c>
      <c r="I14" s="11"/>
      <c r="J14" s="11"/>
      <c r="K14" s="11"/>
      <c r="L14" s="11"/>
    </row>
    <row r="15" spans="1:12" ht="15" customHeight="1" x14ac:dyDescent="0.25">
      <c r="B15" s="56"/>
      <c r="C15" s="57" t="s">
        <v>242</v>
      </c>
      <c r="D15" s="72">
        <v>9.9728014505893192E-2</v>
      </c>
      <c r="E15" s="73">
        <v>12.13</v>
      </c>
      <c r="F15" s="74" t="s">
        <v>12</v>
      </c>
      <c r="G15" s="75">
        <v>0.1</v>
      </c>
      <c r="H15" s="95">
        <v>9.9</v>
      </c>
      <c r="I15" s="11"/>
      <c r="J15" s="11"/>
      <c r="K15" s="11"/>
      <c r="L15" s="11"/>
    </row>
    <row r="16" spans="1:12" ht="15" customHeight="1" x14ac:dyDescent="0.25">
      <c r="B16" s="56"/>
      <c r="C16" s="57" t="s">
        <v>243</v>
      </c>
      <c r="D16" s="72">
        <v>9.8360655737705027E-2</v>
      </c>
      <c r="E16" s="73">
        <v>1.34</v>
      </c>
      <c r="F16" s="74" t="s">
        <v>7</v>
      </c>
      <c r="G16" s="75">
        <v>9.9112426035503007E-2</v>
      </c>
      <c r="H16" s="95">
        <v>6.09</v>
      </c>
      <c r="I16" s="11"/>
      <c r="J16" s="11"/>
      <c r="K16" s="11"/>
      <c r="L16" s="11"/>
    </row>
    <row r="17" spans="2:12" ht="15" customHeight="1" x14ac:dyDescent="0.25">
      <c r="B17" s="56"/>
      <c r="C17" s="57" t="s">
        <v>292</v>
      </c>
      <c r="D17" s="72">
        <v>9.8280098280098205E-2</v>
      </c>
      <c r="E17" s="73">
        <v>22.35</v>
      </c>
      <c r="F17" s="74" t="s">
        <v>244</v>
      </c>
      <c r="G17" s="75">
        <v>9.7883597883597795E-2</v>
      </c>
      <c r="H17" s="95">
        <v>17.05</v>
      </c>
      <c r="I17" s="11"/>
      <c r="J17" s="11"/>
      <c r="K17" s="11"/>
      <c r="L17" s="11"/>
    </row>
    <row r="18" spans="2:12" ht="15" customHeight="1" x14ac:dyDescent="0.25">
      <c r="B18" s="56"/>
      <c r="C18" s="57" t="s">
        <v>201</v>
      </c>
      <c r="D18" s="72">
        <v>9.8214285714285809E-2</v>
      </c>
      <c r="E18" s="73">
        <v>6.15</v>
      </c>
      <c r="F18" s="74" t="s">
        <v>245</v>
      </c>
      <c r="G18" s="75">
        <v>9.73451327433629E-2</v>
      </c>
      <c r="H18" s="95">
        <v>3.06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4"/>
  <sheetViews>
    <sheetView zoomScaleNormal="100" workbookViewId="0">
      <selection activeCell="S80" sqref="S80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52" t="s">
        <v>232</v>
      </c>
      <c r="C2" s="152"/>
      <c r="D2" s="152"/>
      <c r="E2" s="152"/>
      <c r="F2" s="152"/>
      <c r="G2" s="152"/>
      <c r="H2" s="152"/>
      <c r="I2" s="152"/>
      <c r="J2" s="152"/>
      <c r="K2" s="86"/>
      <c r="L2" s="86"/>
    </row>
    <row r="3" spans="1:12" ht="15.75" thickBot="1" x14ac:dyDescent="0.3"/>
    <row r="4" spans="1:12" x14ac:dyDescent="0.25">
      <c r="B4" s="153" t="s">
        <v>246</v>
      </c>
      <c r="C4" s="154"/>
      <c r="D4" s="154"/>
      <c r="E4" s="155"/>
    </row>
    <row r="5" spans="1:12" ht="15.75" thickBot="1" x14ac:dyDescent="0.3">
      <c r="A5" s="58"/>
      <c r="B5" s="156" t="s">
        <v>247</v>
      </c>
      <c r="C5" s="156"/>
      <c r="D5" s="156"/>
      <c r="E5" s="157"/>
    </row>
    <row r="6" spans="1:12" x14ac:dyDescent="0.25">
      <c r="A6" s="58"/>
      <c r="B6" s="111"/>
      <c r="C6" s="112" t="s">
        <v>248</v>
      </c>
      <c r="D6" s="112" t="s">
        <v>249</v>
      </c>
      <c r="E6" s="113"/>
    </row>
    <row r="7" spans="1:12" ht="15" customHeight="1" thickBot="1" x14ac:dyDescent="0.3">
      <c r="A7" s="58"/>
      <c r="B7" s="114"/>
      <c r="C7" s="115" t="s">
        <v>250</v>
      </c>
      <c r="D7" s="115" t="s">
        <v>250</v>
      </c>
      <c r="E7" s="116"/>
    </row>
    <row r="8" spans="1:12" ht="15" customHeight="1" x14ac:dyDescent="0.25">
      <c r="A8" s="58"/>
      <c r="B8" s="117"/>
      <c r="C8" s="118"/>
      <c r="D8" s="119"/>
      <c r="E8" s="120"/>
    </row>
    <row r="9" spans="1:12" ht="15" customHeight="1" x14ac:dyDescent="0.25">
      <c r="A9" s="58"/>
      <c r="B9" s="121" t="s">
        <v>251</v>
      </c>
      <c r="C9" s="122">
        <v>516977.092</v>
      </c>
      <c r="D9" s="122">
        <v>295575.47600000002</v>
      </c>
      <c r="E9" s="123">
        <f>C9/D9-1</f>
        <v>0.74905272587635108</v>
      </c>
    </row>
    <row r="10" spans="1:12" ht="15" customHeight="1" x14ac:dyDescent="0.25">
      <c r="A10" s="58"/>
      <c r="B10" s="124" t="s">
        <v>252</v>
      </c>
      <c r="C10" s="125">
        <v>-2212028.6779999998</v>
      </c>
      <c r="D10" s="125">
        <v>-147208.67800000001</v>
      </c>
      <c r="E10" s="126"/>
    </row>
    <row r="11" spans="1:12" ht="15" customHeight="1" x14ac:dyDescent="0.25">
      <c r="A11" s="58"/>
      <c r="B11" s="121" t="s">
        <v>253</v>
      </c>
      <c r="C11" s="122">
        <v>199736.08600000001</v>
      </c>
      <c r="D11" s="122">
        <v>46629.341</v>
      </c>
      <c r="E11" s="123">
        <f>C11/D11-1</f>
        <v>3.2834850700549252</v>
      </c>
    </row>
    <row r="12" spans="1:12" ht="15" customHeight="1" thickBot="1" x14ac:dyDescent="0.3">
      <c r="B12" s="124" t="s">
        <v>254</v>
      </c>
      <c r="C12" s="125">
        <v>-67058.692999999999</v>
      </c>
      <c r="D12" s="125">
        <v>-17279.249</v>
      </c>
      <c r="E12" s="126"/>
    </row>
    <row r="13" spans="1:12" ht="15.75" thickBot="1" x14ac:dyDescent="0.3">
      <c r="B13" s="121" t="s">
        <v>255</v>
      </c>
      <c r="C13" s="127">
        <f>SUM(C11:C12)</f>
        <v>132677.39300000001</v>
      </c>
      <c r="D13" s="127">
        <f>SUM(D11:D12)</f>
        <v>29350.092000000001</v>
      </c>
      <c r="E13" s="128">
        <f>(C13/D13-1)</f>
        <v>3.5205102934600685</v>
      </c>
    </row>
    <row r="14" spans="1:12" ht="15" customHeight="1" thickBot="1" x14ac:dyDescent="0.3">
      <c r="B14" s="129" t="s">
        <v>256</v>
      </c>
      <c r="C14" s="122" t="str">
        <f>C6</f>
        <v>6M 2025</v>
      </c>
      <c r="D14" s="122" t="s">
        <v>257</v>
      </c>
      <c r="E14" s="130"/>
    </row>
    <row r="15" spans="1:12" ht="15" customHeight="1" x14ac:dyDescent="0.25">
      <c r="B15" s="131" t="s">
        <v>258</v>
      </c>
      <c r="C15" s="125"/>
      <c r="D15" s="125"/>
      <c r="E15" s="130"/>
    </row>
    <row r="16" spans="1:12" ht="15" customHeight="1" x14ac:dyDescent="0.25">
      <c r="B16" s="131" t="s">
        <v>259</v>
      </c>
      <c r="C16" s="125"/>
      <c r="D16" s="125"/>
      <c r="E16" s="130"/>
    </row>
    <row r="17" spans="2:5" ht="15" customHeight="1" x14ac:dyDescent="0.25">
      <c r="B17" s="132" t="s">
        <v>260</v>
      </c>
      <c r="C17" s="125">
        <v>422257.79700000002</v>
      </c>
      <c r="D17" s="125">
        <v>409761.37400000001</v>
      </c>
      <c r="E17" s="130">
        <f>C17/D17-1</f>
        <v>3.049683008921189E-2</v>
      </c>
    </row>
    <row r="18" spans="2:5" ht="15" customHeight="1" x14ac:dyDescent="0.25">
      <c r="B18" s="132" t="s">
        <v>261</v>
      </c>
      <c r="C18" s="125">
        <v>1645.2809999999999</v>
      </c>
      <c r="D18" s="125">
        <v>1666.681</v>
      </c>
      <c r="E18" s="130">
        <f>C18/D18-1</f>
        <v>-1.2839889576949703E-2</v>
      </c>
    </row>
    <row r="19" spans="2:5" x14ac:dyDescent="0.25">
      <c r="B19" s="132" t="s">
        <v>262</v>
      </c>
      <c r="C19" s="125">
        <v>195319.31700000001</v>
      </c>
      <c r="D19" s="125">
        <v>165078.65400000001</v>
      </c>
      <c r="E19" s="130">
        <f>C19/D19-1</f>
        <v>0.18318942072304512</v>
      </c>
    </row>
    <row r="20" spans="2:5" x14ac:dyDescent="0.25">
      <c r="B20" s="131" t="s">
        <v>263</v>
      </c>
      <c r="C20" s="122">
        <f>SUM(C17:C19)</f>
        <v>619222.39500000002</v>
      </c>
      <c r="D20" s="122">
        <v>576506.70900000003</v>
      </c>
      <c r="E20" s="133">
        <f>C20/D20-1</f>
        <v>7.4093996363188808E-2</v>
      </c>
    </row>
    <row r="21" spans="2:5" x14ac:dyDescent="0.25">
      <c r="B21" s="132"/>
      <c r="C21" s="122"/>
      <c r="D21" s="122"/>
      <c r="E21" s="133"/>
    </row>
    <row r="22" spans="2:5" x14ac:dyDescent="0.25">
      <c r="B22" s="131" t="s">
        <v>264</v>
      </c>
      <c r="C22" s="125"/>
      <c r="D22" s="125"/>
      <c r="E22" s="130"/>
    </row>
    <row r="23" spans="2:5" x14ac:dyDescent="0.25">
      <c r="B23" s="132" t="s">
        <v>265</v>
      </c>
      <c r="C23" s="125">
        <v>115769.444</v>
      </c>
      <c r="D23" s="125">
        <v>104192.035</v>
      </c>
      <c r="E23" s="130">
        <f t="shared" ref="E23:E29" si="0">C23/D23-1</f>
        <v>0.11111606563783871</v>
      </c>
    </row>
    <row r="24" spans="2:5" x14ac:dyDescent="0.25">
      <c r="B24" s="132" t="s">
        <v>266</v>
      </c>
      <c r="C24" s="125">
        <v>12649.472</v>
      </c>
      <c r="D24" s="125">
        <v>9618.82</v>
      </c>
      <c r="E24" s="130">
        <f t="shared" si="0"/>
        <v>0.31507523791899628</v>
      </c>
    </row>
    <row r="25" spans="2:5" x14ac:dyDescent="0.25">
      <c r="B25" s="132" t="s">
        <v>262</v>
      </c>
      <c r="C25" s="125">
        <v>34029.542000000001</v>
      </c>
      <c r="D25" s="125">
        <v>28278.677</v>
      </c>
      <c r="E25" s="130">
        <f t="shared" si="0"/>
        <v>0.20336400461733062</v>
      </c>
    </row>
    <row r="26" spans="2:5" x14ac:dyDescent="0.25">
      <c r="B26" s="132" t="s">
        <v>267</v>
      </c>
      <c r="C26" s="125">
        <v>35275.631999999998</v>
      </c>
      <c r="D26" s="125">
        <v>34054.807000000001</v>
      </c>
      <c r="E26" s="130">
        <f t="shared" si="0"/>
        <v>3.5848830386852493E-2</v>
      </c>
    </row>
    <row r="27" spans="2:5" x14ac:dyDescent="0.25">
      <c r="B27" s="132" t="s">
        <v>268</v>
      </c>
      <c r="C27" s="125">
        <v>210012.52299999999</v>
      </c>
      <c r="D27" s="125">
        <v>237858.53700000001</v>
      </c>
      <c r="E27" s="130">
        <f t="shared" si="0"/>
        <v>-0.11706964295336608</v>
      </c>
    </row>
    <row r="28" spans="2:5" x14ac:dyDescent="0.25">
      <c r="B28" s="131" t="s">
        <v>269</v>
      </c>
      <c r="C28" s="122">
        <f>SUM(C23:C27)</f>
        <v>407736.61299999995</v>
      </c>
      <c r="D28" s="122">
        <v>414002.87600000005</v>
      </c>
      <c r="E28" s="133">
        <f t="shared" si="0"/>
        <v>-1.5135795819930742E-2</v>
      </c>
    </row>
    <row r="29" spans="2:5" x14ac:dyDescent="0.25">
      <c r="B29" s="131" t="s">
        <v>270</v>
      </c>
      <c r="C29" s="122">
        <f>C28+C20</f>
        <v>1026959.0079999999</v>
      </c>
      <c r="D29" s="122">
        <v>990509.58500000008</v>
      </c>
      <c r="E29" s="133">
        <f t="shared" si="0"/>
        <v>3.6798657531415868E-2</v>
      </c>
    </row>
    <row r="30" spans="2:5" x14ac:dyDescent="0.25">
      <c r="B30" s="131"/>
      <c r="C30" s="122"/>
      <c r="D30" s="122"/>
      <c r="E30" s="130"/>
    </row>
    <row r="31" spans="2:5" x14ac:dyDescent="0.25">
      <c r="B31" s="131" t="s">
        <v>271</v>
      </c>
      <c r="C31" s="122"/>
      <c r="D31" s="122"/>
      <c r="E31" s="130"/>
    </row>
    <row r="32" spans="2:5" x14ac:dyDescent="0.25">
      <c r="B32" s="131" t="s">
        <v>272</v>
      </c>
      <c r="C32" s="122"/>
      <c r="D32" s="122"/>
      <c r="E32" s="130"/>
    </row>
    <row r="33" spans="2:5" x14ac:dyDescent="0.25">
      <c r="B33" s="132" t="s">
        <v>273</v>
      </c>
      <c r="C33" s="125">
        <v>1234.5640000000001</v>
      </c>
      <c r="D33" s="125">
        <v>529.64099999999996</v>
      </c>
      <c r="E33" s="130">
        <f t="shared" ref="E33:E37" si="1">C33/D33-1</f>
        <v>1.330944923070533</v>
      </c>
    </row>
    <row r="34" spans="2:5" x14ac:dyDescent="0.25">
      <c r="B34" s="132" t="s">
        <v>274</v>
      </c>
      <c r="C34" s="125">
        <v>2579.5300000000002</v>
      </c>
      <c r="D34" s="125">
        <v>2591.0459999999998</v>
      </c>
      <c r="E34" s="130">
        <f t="shared" si="1"/>
        <v>-4.4445370711286847E-3</v>
      </c>
    </row>
    <row r="35" spans="2:5" x14ac:dyDescent="0.25">
      <c r="B35" s="132" t="s">
        <v>276</v>
      </c>
      <c r="C35" s="125">
        <v>3002.7979999999998</v>
      </c>
      <c r="D35" s="125">
        <v>2771.65</v>
      </c>
      <c r="E35" s="130">
        <f t="shared" si="1"/>
        <v>8.3397254343080762E-2</v>
      </c>
    </row>
    <row r="36" spans="2:5" x14ac:dyDescent="0.25">
      <c r="B36" s="132" t="s">
        <v>277</v>
      </c>
      <c r="C36" s="125">
        <v>72656.792000000001</v>
      </c>
      <c r="D36" s="125">
        <v>71130.833299999998</v>
      </c>
      <c r="E36" s="130">
        <f t="shared" si="1"/>
        <v>2.1452844416487427E-2</v>
      </c>
    </row>
    <row r="37" spans="2:5" x14ac:dyDescent="0.25">
      <c r="B37" s="131" t="s">
        <v>293</v>
      </c>
      <c r="C37" s="122">
        <f>SUM(C33:C36)</f>
        <v>79473.684000000008</v>
      </c>
      <c r="D37" s="122">
        <v>77023.170299999998</v>
      </c>
      <c r="E37" s="133">
        <f t="shared" si="1"/>
        <v>3.1815279615931447E-2</v>
      </c>
    </row>
    <row r="38" spans="2:5" x14ac:dyDescent="0.25">
      <c r="B38" s="132"/>
      <c r="C38" s="122"/>
      <c r="D38" s="122"/>
      <c r="E38" s="133"/>
    </row>
    <row r="39" spans="2:5" x14ac:dyDescent="0.25">
      <c r="B39" s="131" t="s">
        <v>278</v>
      </c>
      <c r="C39" s="125"/>
      <c r="D39" s="125"/>
      <c r="E39" s="130"/>
    </row>
    <row r="40" spans="2:5" x14ac:dyDescent="0.25">
      <c r="B40" s="132" t="s">
        <v>273</v>
      </c>
      <c r="C40" s="125">
        <v>503.09300000000002</v>
      </c>
      <c r="D40" s="125">
        <v>1684.499</v>
      </c>
      <c r="E40" s="130">
        <f t="shared" ref="E40:E46" si="2">C40/D40-1</f>
        <v>-0.70133968616187958</v>
      </c>
    </row>
    <row r="41" spans="2:5" x14ac:dyDescent="0.25">
      <c r="B41" s="132" t="s">
        <v>275</v>
      </c>
      <c r="C41" s="125">
        <v>0</v>
      </c>
      <c r="D41" s="125">
        <v>5.6529999999999996</v>
      </c>
      <c r="E41" s="130">
        <f>C41/D41-1</f>
        <v>-1</v>
      </c>
    </row>
    <row r="42" spans="2:5" x14ac:dyDescent="0.25">
      <c r="B42" s="132" t="s">
        <v>279</v>
      </c>
      <c r="C42" s="125">
        <f>193590.198+130834.013</f>
        <v>324424.21100000001</v>
      </c>
      <c r="D42" s="125">
        <v>394186.35800000001</v>
      </c>
      <c r="E42" s="130">
        <f t="shared" si="2"/>
        <v>-0.17697757820426652</v>
      </c>
    </row>
    <row r="43" spans="2:5" x14ac:dyDescent="0.25">
      <c r="B43" s="132" t="s">
        <v>276</v>
      </c>
      <c r="C43" s="125">
        <v>2444.6709999999998</v>
      </c>
      <c r="D43" s="125">
        <v>1536.298</v>
      </c>
      <c r="E43" s="130">
        <f t="shared" si="2"/>
        <v>0.59127395856793408</v>
      </c>
    </row>
    <row r="44" spans="2:5" x14ac:dyDescent="0.25">
      <c r="B44" s="132" t="s">
        <v>280</v>
      </c>
      <c r="C44" s="125">
        <v>66555.83</v>
      </c>
      <c r="D44" s="125">
        <v>11432.946</v>
      </c>
      <c r="E44" s="130">
        <f t="shared" si="2"/>
        <v>4.8214068359983511</v>
      </c>
    </row>
    <row r="45" spans="2:5" x14ac:dyDescent="0.25">
      <c r="B45" s="131" t="s">
        <v>281</v>
      </c>
      <c r="C45" s="122">
        <f>SUM(C40:C44)</f>
        <v>393927.80499999999</v>
      </c>
      <c r="D45" s="122">
        <v>408845.75400000002</v>
      </c>
      <c r="E45" s="133">
        <f t="shared" si="2"/>
        <v>-3.6487963624540987E-2</v>
      </c>
    </row>
    <row r="46" spans="2:5" x14ac:dyDescent="0.25">
      <c r="B46" s="131" t="s">
        <v>282</v>
      </c>
      <c r="C46" s="122">
        <f>C45+C37</f>
        <v>473401.489</v>
      </c>
      <c r="D46" s="122">
        <v>485868.92430000001</v>
      </c>
      <c r="E46" s="133">
        <f t="shared" si="2"/>
        <v>-2.5660079656179002E-2</v>
      </c>
    </row>
    <row r="47" spans="2:5" x14ac:dyDescent="0.25">
      <c r="B47" s="131"/>
      <c r="C47" s="122"/>
      <c r="D47" s="122"/>
      <c r="E47" s="133"/>
    </row>
    <row r="48" spans="2:5" x14ac:dyDescent="0.25">
      <c r="B48" s="131" t="s">
        <v>283</v>
      </c>
      <c r="C48" s="125"/>
      <c r="D48" s="125"/>
      <c r="E48" s="130"/>
    </row>
    <row r="49" spans="2:5" x14ac:dyDescent="0.25">
      <c r="B49" s="132" t="s">
        <v>284</v>
      </c>
      <c r="C49" s="125">
        <v>8053.8990000000003</v>
      </c>
      <c r="D49" s="125">
        <v>8053.8990000000003</v>
      </c>
      <c r="E49" s="130">
        <f>C49/D49-1</f>
        <v>0</v>
      </c>
    </row>
    <row r="50" spans="2:5" x14ac:dyDescent="0.25">
      <c r="B50" s="132" t="s">
        <v>285</v>
      </c>
      <c r="C50" s="125">
        <v>435148.73100000003</v>
      </c>
      <c r="D50" s="125">
        <v>435148.73100000003</v>
      </c>
      <c r="E50" s="130">
        <f>C50/D50-1</f>
        <v>0</v>
      </c>
    </row>
    <row r="51" spans="2:5" x14ac:dyDescent="0.25">
      <c r="B51" s="132" t="s">
        <v>286</v>
      </c>
      <c r="C51" s="125">
        <v>364483.946</v>
      </c>
      <c r="D51" s="125">
        <v>315567.08799999999</v>
      </c>
      <c r="E51" s="130">
        <f>C51/D51-1</f>
        <v>0.15501254680906396</v>
      </c>
    </row>
    <row r="52" spans="2:5" ht="15.75" thickBot="1" x14ac:dyDescent="0.3">
      <c r="B52" s="132" t="s">
        <v>287</v>
      </c>
      <c r="C52" s="125">
        <v>-254129.057</v>
      </c>
      <c r="D52" s="125">
        <v>-254129.057</v>
      </c>
      <c r="E52" s="130">
        <f>C52/D52-1</f>
        <v>0</v>
      </c>
    </row>
    <row r="53" spans="2:5" ht="15.75" thickBot="1" x14ac:dyDescent="0.3">
      <c r="B53" s="134" t="s">
        <v>288</v>
      </c>
      <c r="C53" s="135">
        <f>SUM(C49:C52)</f>
        <v>553557.51899999997</v>
      </c>
      <c r="D53" s="135">
        <v>504640.66099999996</v>
      </c>
      <c r="E53" s="136">
        <f>C53/D53-1</f>
        <v>9.6934039962348617E-2</v>
      </c>
    </row>
    <row r="54" spans="2:5" x14ac:dyDescent="0.25">
      <c r="B54" s="137"/>
      <c r="C54" s="138"/>
      <c r="D54" s="138"/>
      <c r="E54" s="139"/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233</v>
      </c>
      <c r="C2" s="3" t="s">
        <v>234</v>
      </c>
    </row>
    <row r="3" spans="2:3" ht="51" x14ac:dyDescent="0.2">
      <c r="B3" s="2" t="s">
        <v>235</v>
      </c>
      <c r="C3" s="3" t="s">
        <v>236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2025-07-22T14:53:49Z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