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3/March 2023/"/>
    </mc:Choice>
  </mc:AlternateContent>
  <xr:revisionPtr revIDLastSave="109" documentId="8_{919670DD-AD53-4F90-A1DB-DCE71D835800}" xr6:coauthVersionLast="47" xr6:coauthVersionMax="47" xr10:uidLastSave="{0A18BC16-7643-4C07-A254-A828E4AAA8A9}"/>
  <bookViews>
    <workbookView xWindow="-108" yWindow="-108" windowWidth="23256" windowHeight="1245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Prices!$A$1:$I$173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E121" i="3"/>
  <c r="E122" i="3"/>
  <c r="E123" i="3"/>
  <c r="C124" i="3"/>
  <c r="D124" i="3"/>
  <c r="E124" i="3"/>
  <c r="E112" i="3"/>
  <c r="E113" i="3"/>
  <c r="E115" i="3"/>
  <c r="E116" i="3"/>
  <c r="C117" i="3"/>
  <c r="E117" i="3" s="1"/>
  <c r="D117" i="3"/>
  <c r="D118" i="3" s="1"/>
  <c r="C118" i="3"/>
  <c r="E118" i="3" s="1"/>
  <c r="E105" i="3"/>
  <c r="E106" i="3"/>
  <c r="E107" i="3"/>
  <c r="E108" i="3"/>
  <c r="C109" i="3"/>
  <c r="D109" i="3"/>
  <c r="E109" i="3"/>
  <c r="E95" i="3"/>
  <c r="E96" i="3"/>
  <c r="E97" i="3"/>
  <c r="E98" i="3"/>
  <c r="E99" i="3"/>
  <c r="C100" i="3"/>
  <c r="C101" i="3" s="1"/>
  <c r="D100" i="3"/>
  <c r="D101" i="3" s="1"/>
  <c r="E101" i="3" s="1"/>
  <c r="E100" i="3"/>
  <c r="E82" i="3"/>
  <c r="E84" i="3"/>
  <c r="C86" i="3"/>
  <c r="D86" i="3"/>
  <c r="E86" i="3"/>
  <c r="E90" i="3"/>
  <c r="E91" i="3"/>
  <c r="C92" i="3"/>
  <c r="E92" i="3" s="1"/>
  <c r="D92" i="3"/>
  <c r="J21" i="3"/>
  <c r="J38" i="3"/>
  <c r="J37" i="3"/>
  <c r="J71" i="3"/>
  <c r="J89" i="3"/>
  <c r="D75" i="3"/>
  <c r="E75" i="3" s="1"/>
  <c r="C75" i="3"/>
  <c r="E74" i="3"/>
  <c r="E73" i="3"/>
  <c r="E72" i="3"/>
  <c r="E71" i="3"/>
  <c r="E70" i="3"/>
  <c r="D67" i="3"/>
  <c r="C67" i="3"/>
  <c r="E66" i="3"/>
  <c r="E65" i="3"/>
  <c r="E64" i="3"/>
  <c r="E63" i="3"/>
  <c r="E62" i="3"/>
  <c r="D59" i="3"/>
  <c r="C59" i="3"/>
  <c r="E58" i="3"/>
  <c r="E57" i="3"/>
  <c r="E56" i="3"/>
  <c r="E55" i="3"/>
  <c r="E54" i="3"/>
  <c r="E53" i="3"/>
  <c r="E52" i="3"/>
  <c r="E51" i="3"/>
  <c r="E48" i="3"/>
  <c r="E46" i="3"/>
  <c r="E45" i="3"/>
  <c r="E67" i="3" l="1"/>
  <c r="E59" i="3"/>
  <c r="I90" i="3" l="1"/>
  <c r="H90" i="3"/>
  <c r="J90" i="3" s="1"/>
  <c r="J88" i="3"/>
  <c r="J87" i="3"/>
  <c r="J86" i="3"/>
  <c r="I82" i="3"/>
  <c r="H82" i="3"/>
  <c r="J81" i="3"/>
  <c r="J80" i="3"/>
  <c r="J79" i="3"/>
  <c r="I76" i="3"/>
  <c r="H76" i="3"/>
  <c r="J75" i="3"/>
  <c r="J74" i="3"/>
  <c r="J73" i="3"/>
  <c r="J72" i="3"/>
  <c r="J70" i="3"/>
  <c r="I65" i="3"/>
  <c r="H65" i="3"/>
  <c r="J64" i="3"/>
  <c r="J63" i="3"/>
  <c r="J62" i="3"/>
  <c r="J61" i="3"/>
  <c r="J60" i="3"/>
  <c r="J59" i="3"/>
  <c r="I56" i="3"/>
  <c r="H56" i="3"/>
  <c r="J55" i="3"/>
  <c r="I51" i="3"/>
  <c r="H51" i="3"/>
  <c r="J49" i="3"/>
  <c r="J47" i="3"/>
  <c r="I40" i="3"/>
  <c r="H40" i="3"/>
  <c r="J40" i="3" s="1"/>
  <c r="J39" i="3"/>
  <c r="I34" i="3"/>
  <c r="H34" i="3"/>
  <c r="J34" i="3" s="1"/>
  <c r="J33" i="3"/>
  <c r="J32" i="3"/>
  <c r="J31" i="3"/>
  <c r="J29" i="3"/>
  <c r="J28" i="3"/>
  <c r="J27" i="3"/>
  <c r="J20" i="3"/>
  <c r="J19" i="3"/>
  <c r="I18" i="3"/>
  <c r="I24" i="3" s="1"/>
  <c r="H18" i="3"/>
  <c r="H24" i="3" s="1"/>
  <c r="J17" i="3"/>
  <c r="J16" i="3"/>
  <c r="J12" i="3"/>
  <c r="J10" i="3"/>
  <c r="J9" i="3"/>
  <c r="D38" i="3"/>
  <c r="C38" i="3"/>
  <c r="E38" i="3" s="1"/>
  <c r="E37" i="3"/>
  <c r="E36" i="3"/>
  <c r="E35" i="3"/>
  <c r="E34" i="3"/>
  <c r="D31" i="3"/>
  <c r="C31" i="3"/>
  <c r="E31" i="3" s="1"/>
  <c r="E30" i="3"/>
  <c r="E29" i="3"/>
  <c r="E28" i="3"/>
  <c r="E27" i="3"/>
  <c r="E26" i="3"/>
  <c r="D23" i="3"/>
  <c r="C23" i="3"/>
  <c r="E22" i="3"/>
  <c r="E21" i="3"/>
  <c r="E20" i="3"/>
  <c r="E19" i="3"/>
  <c r="E18" i="3"/>
  <c r="E17" i="3"/>
  <c r="E16" i="3"/>
  <c r="E15" i="3"/>
  <c r="D12" i="3"/>
  <c r="E12" i="3" s="1"/>
  <c r="C12" i="3"/>
  <c r="E10" i="3"/>
  <c r="E9" i="3"/>
  <c r="J51" i="3" l="1"/>
  <c r="E23" i="3"/>
  <c r="J56" i="3"/>
  <c r="J65" i="3"/>
  <c r="J76" i="3"/>
  <c r="J24" i="3"/>
  <c r="H83" i="3"/>
  <c r="I83" i="3"/>
  <c r="I66" i="3"/>
  <c r="H66" i="3"/>
  <c r="J82" i="3"/>
  <c r="J18" i="3"/>
  <c r="I124" i="1"/>
  <c r="J83" i="3" l="1"/>
  <c r="J66" i="3"/>
  <c r="H5" i="25"/>
  <c r="H4" i="25"/>
</calcChain>
</file>

<file path=xl/sharedStrings.xml><?xml version="1.0" encoding="utf-8"?>
<sst xmlns="http://schemas.openxmlformats.org/spreadsheetml/2006/main" count="599" uniqueCount="361">
  <si>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</si>
  <si>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</si>
  <si>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</si>
  <si>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</si>
  <si>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</si>
  <si>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</si>
  <si>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</si>
  <si>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</si>
  <si>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</si>
  <si>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</si>
  <si>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</si>
  <si>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</si>
  <si>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</si>
  <si>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</si>
  <si>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</si>
  <si>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</si>
  <si>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</si>
  <si>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</si>
  <si>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</si>
  <si>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</si>
  <si>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</si>
  <si>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</si>
  <si>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</si>
  <si>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</si>
  <si>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</si>
  <si>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</si>
  <si>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</si>
  <si>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</si>
  <si>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</si>
  <si>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</si>
  <si>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</si>
  <si>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</si>
  <si>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</si>
  <si>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</si>
  <si>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</si>
  <si>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</si>
  <si>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</si>
  <si>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</si>
  <si>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</si>
  <si>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</si>
  <si>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</si>
  <si>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</si>
  <si>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</si>
  <si>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</si>
  <si>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</si>
  <si>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</si>
  <si>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</si>
  <si>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</si>
  <si>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</si>
  <si>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</si>
  <si>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</si>
  <si>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</si>
  <si>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</si>
  <si>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</si>
  <si>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</si>
  <si>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</si>
  <si>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</si>
  <si>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</si>
  <si>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</si>
  <si>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</si>
  <si>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</si>
  <si>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</si>
  <si>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</si>
  <si>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</si>
  <si>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</si>
  <si>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</si>
  <si>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</si>
  <si>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</si>
  <si>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</si>
  <si>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</si>
  <si>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</si>
  <si>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</si>
  <si>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</si>
  <si>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</si>
  <si>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</si>
  <si>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</si>
  <si>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</si>
  <si>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</si>
  <si>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</si>
  <si>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</si>
  <si>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</si>
  <si>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</si>
  <si>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</si>
  <si>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</si>
  <si>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</si>
  <si>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</si>
  <si>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</si>
  <si>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</si>
  <si>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</si>
  <si>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</si>
  <si>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</si>
  <si>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</si>
  <si>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</si>
  <si>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</si>
  <si>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</si>
  <si>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</si>
  <si>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</si>
  <si>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</si>
  <si>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</si>
  <si>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</si>
  <si>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</si>
  <si>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</si>
  <si>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</si>
  <si>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</si>
  <si>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</si>
  <si>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</si>
  <si>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</si>
  <si>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</si>
  <si>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</si>
  <si>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</si>
  <si>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</si>
  <si>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</si>
  <si>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</si>
  <si>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</si>
  <si>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</si>
  <si>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</si>
  <si>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</si>
  <si>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</si>
  <si>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</si>
  <si>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</si>
  <si>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</si>
  <si>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</si>
  <si>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</si>
  <si>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</si>
  <si>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</si>
  <si>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</si>
  <si>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</si>
  <si>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</si>
  <si>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</si>
  <si>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</si>
  <si>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</si>
  <si>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</si>
  <si>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</si>
  <si>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</si>
  <si>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</si>
  <si>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</si>
  <si>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</si>
  <si>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</si>
  <si>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</si>
  <si>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</si>
  <si>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</si>
  <si>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</si>
  <si>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</si>
  <si>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</si>
  <si>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</si>
  <si>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</si>
  <si>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</si>
  <si>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</si>
  <si>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</si>
  <si>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</si>
  <si>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</si>
  <si>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</si>
  <si>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</si>
  <si>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</si>
  <si>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</si>
  <si>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</si>
  <si>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</si>
  <si>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</si>
  <si>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</si>
  <si>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</si>
  <si>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</si>
  <si>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</si>
  <si>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</si>
  <si>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</si>
  <si>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</si>
  <si>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</si>
  <si>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</si>
  <si>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</si>
  <si>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</si>
  <si>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</si>
  <si>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</si>
  <si>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</si>
  <si>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</si>
  <si>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</si>
  <si>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</si>
  <si>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ARDOVA PLC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</si>
  <si>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</si>
  <si>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</si>
  <si>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</si>
  <si>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</si>
  <si>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</si>
  <si>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</si>
  <si>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</si>
  <si>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</si>
  <si>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</si>
  <si>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</si>
  <si>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</si>
  <si>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</si>
  <si>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</si>
  <si>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</si>
  <si>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</si>
  <si>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</si>
  <si>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</si>
  <si>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</si>
  <si>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</si>
  <si>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</si>
  <si>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</si>
  <si>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</si>
  <si>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</si>
  <si>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</si>
  <si>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</si>
  <si>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</si>
  <si>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</si>
  <si>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</si>
  <si>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</si>
  <si>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</si>
  <si>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</si>
  <si>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</si>
  <si>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</si>
  <si>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</si>
  <si>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</si>
  <si>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</si>
  <si>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</si>
  <si>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</si>
  <si>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</si>
  <si>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</si>
  <si>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</si>
  <si>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</si>
  <si>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</si>
  <si>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</si>
  <si>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</si>
  <si>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</si>
  <si>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</si>
  <si>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</si>
  <si>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</si>
  <si>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</si>
  <si>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</si>
  <si>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</si>
  <si>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</si>
  <si>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</si>
  <si>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</si>
  <si>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</si>
  <si>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</si>
  <si>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</si>
  <si>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</si>
  <si>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</si>
  <si>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</si>
  <si>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</si>
  <si>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</si>
  <si>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C:\Users\opase\WSTC Financial Services Limited\Investment Research - Documents\Yetundes File\Daily Clients Report\Daily Report\2023\March 2023</t>
  </si>
  <si>
    <t>NASCON</t>
  </si>
  <si>
    <t>Market Snapshot - 2/3/2023</t>
  </si>
  <si>
    <t>AIRTEL AFRICA</t>
  </si>
  <si>
    <t>GT HOLDCO</t>
  </si>
  <si>
    <t>ZENITH BANK</t>
  </si>
  <si>
    <t>LAFARGE</t>
  </si>
  <si>
    <t>ACCESS HOLDINGS</t>
  </si>
  <si>
    <t>UNITED CAPITAL</t>
  </si>
  <si>
    <t>OKOMU OIL</t>
  </si>
  <si>
    <t>SUNU ASSURANCE</t>
  </si>
  <si>
    <t>MC NICHOLS</t>
  </si>
  <si>
    <t>GEREGU POWER</t>
  </si>
  <si>
    <t>SOVEREIGN TRUST</t>
  </si>
  <si>
    <t>NGX GROUP</t>
  </si>
  <si>
    <t>UNITED CAPITAL PLC</t>
  </si>
  <si>
    <t>AUDITED REPORT FOR THE YEAR ENDED DECEMBER 31, 2022</t>
  </si>
  <si>
    <t>FY 2022</t>
  </si>
  <si>
    <t>FY 2021</t>
  </si>
  <si>
    <t>N'm</t>
  </si>
  <si>
    <t>Gross earnings</t>
  </si>
  <si>
    <t>Profit before tax</t>
  </si>
  <si>
    <t>Income tax</t>
  </si>
  <si>
    <t>Profit after tax</t>
  </si>
  <si>
    <t>Balance Sheet Information:</t>
  </si>
  <si>
    <t>Assets</t>
  </si>
  <si>
    <t>Cash and cash equivalents</t>
  </si>
  <si>
    <t xml:space="preserve">Investment securities </t>
  </si>
  <si>
    <t>Trade and other receivables</t>
  </si>
  <si>
    <t>Right of use assets</t>
  </si>
  <si>
    <t>Intangible assets</t>
  </si>
  <si>
    <t>Investment in associates</t>
  </si>
  <si>
    <t xml:space="preserve">Property and equipment </t>
  </si>
  <si>
    <t>Deferred tax assets</t>
  </si>
  <si>
    <t>Total Assets</t>
  </si>
  <si>
    <t>Liabilities</t>
  </si>
  <si>
    <t>Managed funds</t>
  </si>
  <si>
    <t>Other borrowed funds</t>
  </si>
  <si>
    <t>Other liabilities</t>
  </si>
  <si>
    <t>Current tax liabilities</t>
  </si>
  <si>
    <t>Deferred tax liabilities</t>
  </si>
  <si>
    <t>Total Liabilities</t>
  </si>
  <si>
    <t>Equity</t>
  </si>
  <si>
    <t>Share capital</t>
  </si>
  <si>
    <t>Share premium</t>
  </si>
  <si>
    <t>Retained earnings</t>
  </si>
  <si>
    <t>Other reserves</t>
  </si>
  <si>
    <t xml:space="preserve">Net Assets  </t>
  </si>
  <si>
    <t>NIGERIAN EXCHANGE GROUP PLC</t>
  </si>
  <si>
    <t>Revenue</t>
  </si>
  <si>
    <t>Prepayment</t>
  </si>
  <si>
    <t>Investment securities</t>
  </si>
  <si>
    <t>RoU asset</t>
  </si>
  <si>
    <t>n/a</t>
  </si>
  <si>
    <t>Defined benefit plan asset</t>
  </si>
  <si>
    <t>Lease liabilities</t>
  </si>
  <si>
    <t>Term loan</t>
  </si>
  <si>
    <t>Retirement benefit obligation</t>
  </si>
  <si>
    <t>Provisions</t>
  </si>
  <si>
    <t>Deferred tax liability</t>
  </si>
  <si>
    <t>DANGOTE SUGAR REFINERY PLC</t>
  </si>
  <si>
    <t>Cost of sales</t>
  </si>
  <si>
    <t xml:space="preserve">Profit after tax </t>
  </si>
  <si>
    <t>Non-current assets</t>
  </si>
  <si>
    <t>Property, plant and equipment</t>
  </si>
  <si>
    <t>Total non-current assets</t>
  </si>
  <si>
    <t>Current assets</t>
  </si>
  <si>
    <t>Inventories</t>
  </si>
  <si>
    <t>Biological assets</t>
  </si>
  <si>
    <t>Other current assets</t>
  </si>
  <si>
    <t>Debtors and other receivables</t>
  </si>
  <si>
    <t>Assets held for sale</t>
  </si>
  <si>
    <t>Total current assets</t>
  </si>
  <si>
    <t>Current liabilities</t>
  </si>
  <si>
    <t>Trade and other payables</t>
  </si>
  <si>
    <t xml:space="preserve">Employee benefits </t>
  </si>
  <si>
    <t>Current borrowings</t>
  </si>
  <si>
    <t>Lease liability</t>
  </si>
  <si>
    <t>Non-current liabilities</t>
  </si>
  <si>
    <t>Long-term borrowings</t>
  </si>
  <si>
    <t>Total non-current liabilities</t>
  </si>
  <si>
    <t>NCI</t>
  </si>
  <si>
    <t>Net Assets</t>
  </si>
  <si>
    <t>AFRICA PRUDENTIAL REGISTRARS PLC</t>
  </si>
  <si>
    <t>AUDITED REPORT FOR THE YEAR ENDED DECEMBER 31 2022</t>
  </si>
  <si>
    <t xml:space="preserve">Profit before tax </t>
  </si>
  <si>
    <t>Equity instruments at fair value through OCI</t>
  </si>
  <si>
    <t>Debt instruments at amortised cost</t>
  </si>
  <si>
    <t>Deposit for shares</t>
  </si>
  <si>
    <t>Property and equipment</t>
  </si>
  <si>
    <t xml:space="preserve">Right-of-use-assets </t>
  </si>
  <si>
    <t>Customers' deposits</t>
  </si>
  <si>
    <t>Creditors and accruals</t>
  </si>
  <si>
    <t xml:space="preserve">Current income tax payable </t>
  </si>
  <si>
    <t>Fair value reserve</t>
  </si>
  <si>
    <t>Revaluation surplus reserves</t>
  </si>
  <si>
    <r>
      <rPr>
        <b/>
        <sz val="11"/>
        <rFont val="Seaford"/>
      </rPr>
      <t xml:space="preserve">United Capital Plc: </t>
    </r>
    <r>
      <rPr>
        <sz val="11"/>
        <rFont val="Seaford"/>
      </rPr>
      <t>Proposed final dividend: N1.50k Proposed bonus; Nil;  Qualification</t>
    </r>
  </si>
  <si>
    <t>date: March 14, 2023; Closure date: March 15, 2023; Payment date: March 28, 2023</t>
  </si>
  <si>
    <t>Qualification date: April 28, 2023; Closure date: May 2, 2023; Payment date: May 26, 2023</t>
  </si>
  <si>
    <t>NATIONAL SALT COMPANY OF NIGERIA PLC</t>
  </si>
  <si>
    <t xml:space="preserve">Property, plant and equipment  </t>
  </si>
  <si>
    <t xml:space="preserve">Inventories  </t>
  </si>
  <si>
    <t xml:space="preserve">Trade and other receivables  </t>
  </si>
  <si>
    <t>Other financial assets</t>
  </si>
  <si>
    <t xml:space="preserve">Other assets  </t>
  </si>
  <si>
    <t xml:space="preserve">Cash and bank  </t>
  </si>
  <si>
    <t xml:space="preserve">Total Assets </t>
  </si>
  <si>
    <t xml:space="preserve">Borrowings </t>
  </si>
  <si>
    <t xml:space="preserve">Retirement benefit obligation  </t>
  </si>
  <si>
    <t xml:space="preserve">Deferred tax liabilities  </t>
  </si>
  <si>
    <t xml:space="preserve">Trade and other payables  </t>
  </si>
  <si>
    <t xml:space="preserve">Lease liabilities </t>
  </si>
  <si>
    <t xml:space="preserve">Contract liabilities </t>
  </si>
  <si>
    <t>Current tax payable</t>
  </si>
  <si>
    <t>Total current liabilities</t>
  </si>
  <si>
    <t>Total liabilities</t>
  </si>
  <si>
    <t xml:space="preserve">Share capital </t>
  </si>
  <si>
    <t>Other News:</t>
  </si>
  <si>
    <t>AUDITED REPORT FOR AUDITED YEAR ENDED DECEMBER 31, 2022</t>
  </si>
  <si>
    <r>
      <rPr>
        <b/>
        <sz val="11"/>
        <rFont val="Seaford"/>
      </rPr>
      <t xml:space="preserve">Transcorp Hotels Plc: </t>
    </r>
    <r>
      <rPr>
        <sz val="11"/>
        <rFont val="Seaford"/>
      </rPr>
      <t>Proposed final dividend: N0.13k Proposed bonus; Nil;  Qualification</t>
    </r>
  </si>
  <si>
    <t>date: March 17, 2023; Closure date: March 20, 2023; Payment date: April 4, 2023</t>
  </si>
  <si>
    <r>
      <rPr>
        <b/>
        <sz val="11"/>
        <rFont val="Seaford"/>
      </rPr>
      <t xml:space="preserve">Nascon Allied Industries Plc: </t>
    </r>
    <r>
      <rPr>
        <sz val="11"/>
        <rFont val="Seaford"/>
      </rPr>
      <t xml:space="preserve">Proposed final dividend: N1.00k Proposed bonus; Nil;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</si>
</sst>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[$-409]dd\-mmm\-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661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35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5" fillId="0" borderId="0" applyFont="0" applyFill="0" applyBorder="0" applyAlignment="0" applyProtection="0"/>
    <xf numFmtId="0" fontId="7" fillId="0" borderId="0"/>
    <xf numFmtId="164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0"/>
    <xf numFmtId="164" fontId="15" fillId="0" borderId="0" applyFont="0" applyFill="0" applyBorder="0" applyAlignment="0" applyProtection="0"/>
    <xf numFmtId="0" fontId="15" fillId="0" borderId="0"/>
    <xf numFmtId="0" fontId="7" fillId="0" borderId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7" fillId="0" borderId="0"/>
    <xf numFmtId="0" fontId="7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7" fillId="0" borderId="0"/>
    <xf numFmtId="166" fontId="15" fillId="0" borderId="0"/>
    <xf numFmtId="164" fontId="15" fillId="0" borderId="0" applyFont="0" applyFill="0" applyBorder="0" applyAlignment="0" applyProtection="0"/>
    <xf numFmtId="166" fontId="36" fillId="0" borderId="0" applyNumberFormat="0" applyFill="0" applyBorder="0" applyAlignment="0" applyProtection="0">
      <alignment vertical="top"/>
      <protection locked="0"/>
    </xf>
    <xf numFmtId="0" fontId="15" fillId="0" borderId="0"/>
    <xf numFmtId="166" fontId="15" fillId="0" borderId="0"/>
    <xf numFmtId="0" fontId="15" fillId="0" borderId="0"/>
    <xf numFmtId="0" fontId="15" fillId="0" borderId="0"/>
    <xf numFmtId="166" fontId="15" fillId="0" borderId="0"/>
    <xf numFmtId="0" fontId="7" fillId="0" borderId="0"/>
    <xf numFmtId="0" fontId="15" fillId="0" borderId="0"/>
    <xf numFmtId="0" fontId="15" fillId="0" borderId="0"/>
    <xf numFmtId="0" fontId="37" fillId="38" borderId="0" applyNumberFormat="0" applyBorder="0" applyAlignment="0" applyProtection="0"/>
    <xf numFmtId="0" fontId="17" fillId="2" borderId="0" applyNumberFormat="0" applyBorder="0" applyAlignment="0" applyProtection="0"/>
    <xf numFmtId="0" fontId="37" fillId="42" borderId="0" applyNumberFormat="0" applyBorder="0" applyAlignment="0" applyProtection="0"/>
    <xf numFmtId="0" fontId="17" fillId="3" borderId="0" applyNumberFormat="0" applyBorder="0" applyAlignment="0" applyProtection="0"/>
    <xf numFmtId="0" fontId="37" fillId="46" borderId="0" applyNumberFormat="0" applyBorder="0" applyAlignment="0" applyProtection="0"/>
    <xf numFmtId="0" fontId="17" fillId="4" borderId="0" applyNumberFormat="0" applyBorder="0" applyAlignment="0" applyProtection="0"/>
    <xf numFmtId="0" fontId="37" fillId="50" borderId="0" applyNumberFormat="0" applyBorder="0" applyAlignment="0" applyProtection="0"/>
    <xf numFmtId="0" fontId="17" fillId="5" borderId="0" applyNumberFormat="0" applyBorder="0" applyAlignment="0" applyProtection="0"/>
    <xf numFmtId="0" fontId="37" fillId="54" borderId="0" applyNumberFormat="0" applyBorder="0" applyAlignment="0" applyProtection="0"/>
    <xf numFmtId="0" fontId="17" fillId="6" borderId="0" applyNumberFormat="0" applyBorder="0" applyAlignment="0" applyProtection="0"/>
    <xf numFmtId="0" fontId="37" fillId="58" borderId="0" applyNumberFormat="0" applyBorder="0" applyAlignment="0" applyProtection="0"/>
    <xf numFmtId="0" fontId="17" fillId="7" borderId="0" applyNumberFormat="0" applyBorder="0" applyAlignment="0" applyProtection="0"/>
    <xf numFmtId="0" fontId="37" fillId="39" borderId="0" applyNumberFormat="0" applyBorder="0" applyAlignment="0" applyProtection="0"/>
    <xf numFmtId="0" fontId="17" fillId="8" borderId="0" applyNumberFormat="0" applyBorder="0" applyAlignment="0" applyProtection="0"/>
    <xf numFmtId="0" fontId="37" fillId="43" borderId="0" applyNumberFormat="0" applyBorder="0" applyAlignment="0" applyProtection="0"/>
    <xf numFmtId="0" fontId="17" fillId="9" borderId="0" applyNumberFormat="0" applyBorder="0" applyAlignment="0" applyProtection="0"/>
    <xf numFmtId="0" fontId="37" fillId="47" borderId="0" applyNumberFormat="0" applyBorder="0" applyAlignment="0" applyProtection="0"/>
    <xf numFmtId="0" fontId="17" fillId="10" borderId="0" applyNumberFormat="0" applyBorder="0" applyAlignment="0" applyProtection="0"/>
    <xf numFmtId="0" fontId="37" fillId="51" borderId="0" applyNumberFormat="0" applyBorder="0" applyAlignment="0" applyProtection="0"/>
    <xf numFmtId="0" fontId="17" fillId="5" borderId="0" applyNumberFormat="0" applyBorder="0" applyAlignment="0" applyProtection="0"/>
    <xf numFmtId="0" fontId="37" fillId="55" borderId="0" applyNumberFormat="0" applyBorder="0" applyAlignment="0" applyProtection="0"/>
    <xf numFmtId="0" fontId="17" fillId="8" borderId="0" applyNumberFormat="0" applyBorder="0" applyAlignment="0" applyProtection="0"/>
    <xf numFmtId="0" fontId="37" fillId="59" borderId="0" applyNumberFormat="0" applyBorder="0" applyAlignment="0" applyProtection="0"/>
    <xf numFmtId="0" fontId="17" fillId="11" borderId="0" applyNumberFormat="0" applyBorder="0" applyAlignment="0" applyProtection="0"/>
    <xf numFmtId="0" fontId="38" fillId="40" borderId="0" applyNumberFormat="0" applyBorder="0" applyAlignment="0" applyProtection="0"/>
    <xf numFmtId="0" fontId="18" fillId="12" borderId="0" applyNumberFormat="0" applyBorder="0" applyAlignment="0" applyProtection="0"/>
    <xf numFmtId="0" fontId="38" fillId="44" borderId="0" applyNumberFormat="0" applyBorder="0" applyAlignment="0" applyProtection="0"/>
    <xf numFmtId="0" fontId="18" fillId="9" borderId="0" applyNumberFormat="0" applyBorder="0" applyAlignment="0" applyProtection="0"/>
    <xf numFmtId="0" fontId="38" fillId="48" borderId="0" applyNumberFormat="0" applyBorder="0" applyAlignment="0" applyProtection="0"/>
    <xf numFmtId="0" fontId="18" fillId="10" borderId="0" applyNumberFormat="0" applyBorder="0" applyAlignment="0" applyProtection="0"/>
    <xf numFmtId="0" fontId="38" fillId="52" borderId="0" applyNumberFormat="0" applyBorder="0" applyAlignment="0" applyProtection="0"/>
    <xf numFmtId="0" fontId="18" fillId="13" borderId="0" applyNumberFormat="0" applyBorder="0" applyAlignment="0" applyProtection="0"/>
    <xf numFmtId="0" fontId="38" fillId="56" borderId="0" applyNumberFormat="0" applyBorder="0" applyAlignment="0" applyProtection="0"/>
    <xf numFmtId="0" fontId="18" fillId="14" borderId="0" applyNumberFormat="0" applyBorder="0" applyAlignment="0" applyProtection="0"/>
    <xf numFmtId="0" fontId="38" fillId="60" borderId="0" applyNumberFormat="0" applyBorder="0" applyAlignment="0" applyProtection="0"/>
    <xf numFmtId="0" fontId="18" fillId="15" borderId="0" applyNumberFormat="0" applyBorder="0" applyAlignment="0" applyProtection="0"/>
    <xf numFmtId="0" fontId="38" fillId="37" borderId="0" applyNumberFormat="0" applyBorder="0" applyAlignment="0" applyProtection="0"/>
    <xf numFmtId="0" fontId="18" fillId="16" borderId="0" applyNumberFormat="0" applyBorder="0" applyAlignment="0" applyProtection="0"/>
    <xf numFmtId="0" fontId="38" fillId="41" borderId="0" applyNumberFormat="0" applyBorder="0" applyAlignment="0" applyProtection="0"/>
    <xf numFmtId="0" fontId="18" fillId="17" borderId="0" applyNumberFormat="0" applyBorder="0" applyAlignment="0" applyProtection="0"/>
    <xf numFmtId="0" fontId="38" fillId="45" borderId="0" applyNumberFormat="0" applyBorder="0" applyAlignment="0" applyProtection="0"/>
    <xf numFmtId="0" fontId="18" fillId="18" borderId="0" applyNumberFormat="0" applyBorder="0" applyAlignment="0" applyProtection="0"/>
    <xf numFmtId="0" fontId="38" fillId="49" borderId="0" applyNumberFormat="0" applyBorder="0" applyAlignment="0" applyProtection="0"/>
    <xf numFmtId="0" fontId="18" fillId="13" borderId="0" applyNumberFormat="0" applyBorder="0" applyAlignment="0" applyProtection="0"/>
    <xf numFmtId="0" fontId="38" fillId="53" borderId="0" applyNumberFormat="0" applyBorder="0" applyAlignment="0" applyProtection="0"/>
    <xf numFmtId="0" fontId="18" fillId="14" borderId="0" applyNumberFormat="0" applyBorder="0" applyAlignment="0" applyProtection="0"/>
    <xf numFmtId="0" fontId="38" fillId="57" borderId="0" applyNumberFormat="0" applyBorder="0" applyAlignment="0" applyProtection="0"/>
    <xf numFmtId="0" fontId="18" fillId="19" borderId="0" applyNumberFormat="0" applyBorder="0" applyAlignment="0" applyProtection="0"/>
    <xf numFmtId="0" fontId="39" fillId="31" borderId="0" applyNumberFormat="0" applyBorder="0" applyAlignment="0" applyProtection="0"/>
    <xf numFmtId="0" fontId="19" fillId="3" borderId="0" applyNumberFormat="0" applyBorder="0" applyAlignment="0" applyProtection="0"/>
    <xf numFmtId="0" fontId="40" fillId="34" borderId="21" applyNumberFormat="0" applyAlignment="0" applyProtection="0"/>
    <xf numFmtId="0" fontId="20" fillId="20" borderId="1" applyNumberFormat="0" applyAlignment="0" applyProtection="0"/>
    <xf numFmtId="0" fontId="41" fillId="35" borderId="24" applyNumberFormat="0" applyAlignment="0" applyProtection="0"/>
    <xf numFmtId="0" fontId="21" fillId="21" borderId="2" applyNumberFormat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23" fillId="4" borderId="0" applyNumberFormat="0" applyBorder="0" applyAlignment="0" applyProtection="0"/>
    <xf numFmtId="0" fontId="44" fillId="0" borderId="18" applyNumberFormat="0" applyFill="0" applyAlignment="0" applyProtection="0"/>
    <xf numFmtId="0" fontId="24" fillId="0" borderId="3" applyNumberFormat="0" applyFill="0" applyAlignment="0" applyProtection="0"/>
    <xf numFmtId="0" fontId="45" fillId="0" borderId="19" applyNumberFormat="0" applyFill="0" applyAlignment="0" applyProtection="0"/>
    <xf numFmtId="0" fontId="25" fillId="0" borderId="4" applyNumberFormat="0" applyFill="0" applyAlignment="0" applyProtection="0"/>
    <xf numFmtId="0" fontId="46" fillId="0" borderId="20" applyNumberFormat="0" applyFill="0" applyAlignment="0" applyProtection="0"/>
    <xf numFmtId="0" fontId="2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33" borderId="21" applyNumberFormat="0" applyAlignment="0" applyProtection="0"/>
    <xf numFmtId="0" fontId="27" fillId="7" borderId="1" applyNumberFormat="0" applyAlignment="0" applyProtection="0"/>
    <xf numFmtId="0" fontId="48" fillId="0" borderId="23" applyNumberFormat="0" applyFill="0" applyAlignment="0" applyProtection="0"/>
    <xf numFmtId="0" fontId="28" fillId="0" borderId="6" applyNumberFormat="0" applyFill="0" applyAlignment="0" applyProtection="0"/>
    <xf numFmtId="0" fontId="49" fillId="32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36" borderId="25" applyNumberFormat="0" applyFont="0" applyAlignment="0" applyProtection="0"/>
    <xf numFmtId="0" fontId="15" fillId="23" borderId="7" applyNumberFormat="0" applyFont="0" applyAlignment="0" applyProtection="0"/>
    <xf numFmtId="0" fontId="50" fillId="34" borderId="22" applyNumberFormat="0" applyAlignment="0" applyProtection="0"/>
    <xf numFmtId="0" fontId="30" fillId="20" borderId="8" applyNumberFormat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3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5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5" fillId="0" borderId="0"/>
    <xf numFmtId="166" fontId="15" fillId="0" borderId="0"/>
    <xf numFmtId="166" fontId="7" fillId="0" borderId="0"/>
    <xf numFmtId="166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166" fontId="15" fillId="0" borderId="0"/>
    <xf numFmtId="166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5" fillId="0" borderId="0"/>
    <xf numFmtId="0" fontId="7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6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5" fillId="0" borderId="0"/>
  </cellStyleXfs>
  <cellXfs count="247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5" fillId="29" borderId="0" xfId="188" applyFill="1" applyAlignment="1">
      <alignment vertical="top" wrapText="1"/>
    </xf>
    <xf numFmtId="0" fontId="55" fillId="0" borderId="0" xfId="0" applyFont="1"/>
    <xf numFmtId="0" fontId="56" fillId="0" borderId="0" xfId="0" applyFont="1"/>
    <xf numFmtId="0" fontId="55" fillId="25" borderId="0" xfId="0" applyFont="1" applyFill="1"/>
    <xf numFmtId="164" fontId="55" fillId="25" borderId="0" xfId="156" applyFont="1" applyFill="1"/>
    <xf numFmtId="39" fontId="55" fillId="25" borderId="0" xfId="0" applyNumberFormat="1" applyFont="1" applyFill="1" applyAlignment="1">
      <alignment horizontal="left"/>
    </xf>
    <xf numFmtId="165" fontId="55" fillId="25" borderId="0" xfId="156" applyNumberFormat="1" applyFont="1" applyFill="1"/>
    <xf numFmtId="164" fontId="55" fillId="25" borderId="0" xfId="156" applyFont="1" applyFill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center"/>
    </xf>
    <xf numFmtId="0" fontId="58" fillId="0" borderId="10" xfId="0" applyFont="1" applyBorder="1"/>
    <xf numFmtId="0" fontId="58" fillId="0" borderId="11" xfId="0" applyFont="1" applyBorder="1"/>
    <xf numFmtId="14" fontId="58" fillId="0" borderId="11" xfId="507" applyNumberFormat="1" applyFont="1" applyBorder="1" applyAlignment="1">
      <alignment horizontal="center"/>
    </xf>
    <xf numFmtId="10" fontId="58" fillId="0" borderId="11" xfId="132" applyNumberFormat="1" applyFont="1" applyBorder="1" applyAlignment="1">
      <alignment horizontal="center"/>
    </xf>
    <xf numFmtId="38" fontId="58" fillId="0" borderId="12" xfId="507" applyNumberFormat="1" applyFont="1" applyBorder="1" applyAlignment="1">
      <alignment horizontal="center"/>
    </xf>
    <xf numFmtId="164" fontId="58" fillId="0" borderId="0" xfId="1590" applyFont="1"/>
    <xf numFmtId="0" fontId="58" fillId="0" borderId="0" xfId="0" applyFont="1"/>
    <xf numFmtId="0" fontId="59" fillId="27" borderId="13" xfId="0" applyFont="1" applyFill="1" applyBorder="1"/>
    <xf numFmtId="4" fontId="59" fillId="27" borderId="0" xfId="0" applyNumberFormat="1" applyFont="1" applyFill="1" applyAlignment="1">
      <alignment horizontal="left"/>
    </xf>
    <xf numFmtId="164" fontId="57" fillId="27" borderId="0" xfId="507" applyFont="1" applyFill="1" applyAlignment="1">
      <alignment horizontal="center"/>
    </xf>
    <xf numFmtId="10" fontId="57" fillId="27" borderId="0" xfId="132" applyNumberFormat="1" applyFont="1" applyFill="1" applyAlignment="1">
      <alignment horizontal="center"/>
    </xf>
    <xf numFmtId="38" fontId="57" fillId="27" borderId="14" xfId="507" applyNumberFormat="1" applyFont="1" applyFill="1" applyBorder="1" applyAlignment="1">
      <alignment horizontal="right"/>
    </xf>
    <xf numFmtId="0" fontId="60" fillId="0" borderId="13" xfId="0" applyFont="1" applyBorder="1" applyAlignment="1">
      <alignment horizontal="right"/>
    </xf>
    <xf numFmtId="4" fontId="57" fillId="0" borderId="0" xfId="0" applyNumberFormat="1" applyFont="1" applyAlignment="1">
      <alignment horizontal="left"/>
    </xf>
    <xf numFmtId="39" fontId="57" fillId="0" borderId="0" xfId="507" applyNumberFormat="1" applyFont="1" applyAlignment="1">
      <alignment horizontal="center"/>
    </xf>
    <xf numFmtId="10" fontId="57" fillId="0" borderId="0" xfId="132" applyNumberFormat="1" applyFont="1" applyAlignment="1">
      <alignment horizontal="right"/>
    </xf>
    <xf numFmtId="38" fontId="57" fillId="0" borderId="14" xfId="507" applyNumberFormat="1" applyFont="1" applyBorder="1" applyAlignment="1">
      <alignment horizontal="right"/>
    </xf>
    <xf numFmtId="4" fontId="57" fillId="26" borderId="0" xfId="0" applyNumberFormat="1" applyFont="1" applyFill="1" applyAlignment="1">
      <alignment horizontal="left"/>
    </xf>
    <xf numFmtId="39" fontId="57" fillId="26" borderId="0" xfId="507" applyNumberFormat="1" applyFont="1" applyFill="1" applyAlignment="1">
      <alignment horizontal="center" wrapText="1"/>
    </xf>
    <xf numFmtId="10" fontId="57" fillId="26" borderId="0" xfId="132" applyNumberFormat="1" applyFont="1" applyFill="1" applyAlignment="1">
      <alignment horizontal="right"/>
    </xf>
    <xf numFmtId="38" fontId="57" fillId="26" borderId="14" xfId="507" applyNumberFormat="1" applyFont="1" applyFill="1" applyBorder="1" applyAlignment="1">
      <alignment horizontal="right"/>
    </xf>
    <xf numFmtId="39" fontId="57" fillId="26" borderId="0" xfId="507" applyNumberFormat="1" applyFont="1" applyFill="1" applyAlignment="1">
      <alignment horizontal="center"/>
    </xf>
    <xf numFmtId="164" fontId="57" fillId="0" borderId="0" xfId="156" applyFont="1"/>
    <xf numFmtId="39" fontId="57" fillId="27" borderId="0" xfId="507" applyNumberFormat="1" applyFont="1" applyFill="1" applyAlignment="1">
      <alignment horizontal="center"/>
    </xf>
    <xf numFmtId="10" fontId="57" fillId="27" borderId="0" xfId="132" applyNumberFormat="1" applyFont="1" applyFill="1" applyAlignment="1">
      <alignment horizontal="right"/>
    </xf>
    <xf numFmtId="39" fontId="57" fillId="0" borderId="0" xfId="507" applyNumberFormat="1" applyFont="1" applyBorder="1" applyAlignment="1">
      <alignment horizontal="center"/>
    </xf>
    <xf numFmtId="10" fontId="57" fillId="0" borderId="0" xfId="132" applyNumberFormat="1" applyFont="1" applyBorder="1" applyAlignment="1">
      <alignment horizontal="right"/>
    </xf>
    <xf numFmtId="4" fontId="57" fillId="29" borderId="0" xfId="0" applyNumberFormat="1" applyFont="1" applyFill="1" applyAlignment="1">
      <alignment horizontal="left"/>
    </xf>
    <xf numFmtId="39" fontId="57" fillId="29" borderId="0" xfId="507" applyNumberFormat="1" applyFont="1" applyFill="1" applyAlignment="1">
      <alignment horizontal="center"/>
    </xf>
    <xf numFmtId="10" fontId="57" fillId="29" borderId="0" xfId="132" applyNumberFormat="1" applyFont="1" applyFill="1" applyAlignment="1">
      <alignment horizontal="right"/>
    </xf>
    <xf numFmtId="38" fontId="57" fillId="29" borderId="14" xfId="507" applyNumberFormat="1" applyFont="1" applyFill="1" applyBorder="1" applyAlignment="1">
      <alignment horizontal="right"/>
    </xf>
    <xf numFmtId="4" fontId="57" fillId="0" borderId="13" xfId="0" applyNumberFormat="1" applyFont="1" applyBorder="1" applyAlignment="1">
      <alignment horizontal="left"/>
    </xf>
    <xf numFmtId="10" fontId="57" fillId="0" borderId="0" xfId="132" applyNumberFormat="1" applyFont="1"/>
    <xf numFmtId="0" fontId="57" fillId="0" borderId="13" xfId="0" applyFont="1" applyBorder="1"/>
    <xf numFmtId="4" fontId="57" fillId="61" borderId="0" xfId="0" applyNumberFormat="1" applyFont="1" applyFill="1" applyAlignment="1">
      <alignment horizontal="left"/>
    </xf>
    <xf numFmtId="39" fontId="57" fillId="61" borderId="0" xfId="507" applyNumberFormat="1" applyFont="1" applyFill="1" applyAlignment="1">
      <alignment horizontal="center"/>
    </xf>
    <xf numFmtId="10" fontId="57" fillId="61" borderId="0" xfId="132" applyNumberFormat="1" applyFont="1" applyFill="1" applyAlignment="1">
      <alignment horizontal="right"/>
    </xf>
    <xf numFmtId="38" fontId="57" fillId="61" borderId="14" xfId="507" applyNumberFormat="1" applyFont="1" applyFill="1" applyBorder="1" applyAlignment="1">
      <alignment horizontal="right"/>
    </xf>
    <xf numFmtId="164" fontId="57" fillId="0" borderId="0" xfId="40655" applyFont="1"/>
    <xf numFmtId="39" fontId="57" fillId="27" borderId="0" xfId="507" applyNumberFormat="1" applyFont="1" applyFill="1" applyBorder="1" applyAlignment="1">
      <alignment horizontal="center"/>
    </xf>
    <xf numFmtId="10" fontId="57" fillId="27" borderId="0" xfId="132" applyNumberFormat="1" applyFont="1" applyFill="1" applyBorder="1" applyAlignment="1">
      <alignment horizontal="right"/>
    </xf>
    <xf numFmtId="0" fontId="60" fillId="0" borderId="15" xfId="0" applyFont="1" applyBorder="1" applyAlignment="1">
      <alignment horizontal="right"/>
    </xf>
    <xf numFmtId="4" fontId="57" fillId="26" borderId="16" xfId="0" applyNumberFormat="1" applyFont="1" applyFill="1" applyBorder="1" applyAlignment="1">
      <alignment horizontal="left"/>
    </xf>
    <xf numFmtId="39" fontId="57" fillId="26" borderId="16" xfId="507" applyNumberFormat="1" applyFont="1" applyFill="1" applyBorder="1" applyAlignment="1">
      <alignment horizontal="center"/>
    </xf>
    <xf numFmtId="10" fontId="57" fillId="26" borderId="16" xfId="132" applyNumberFormat="1" applyFont="1" applyFill="1" applyBorder="1" applyAlignment="1">
      <alignment horizontal="right"/>
    </xf>
    <xf numFmtId="38" fontId="57" fillId="26" borderId="17" xfId="507" applyNumberFormat="1" applyFont="1" applyFill="1" applyBorder="1" applyAlignment="1">
      <alignment horizontal="right"/>
    </xf>
    <xf numFmtId="164" fontId="57" fillId="0" borderId="0" xfId="151" applyFont="1" applyAlignment="1">
      <alignment horizontal="center"/>
    </xf>
    <xf numFmtId="10" fontId="57" fillId="0" borderId="0" xfId="132" applyNumberFormat="1" applyFont="1" applyAlignment="1">
      <alignment horizontal="center"/>
    </xf>
    <xf numFmtId="165" fontId="57" fillId="0" borderId="0" xfId="151" applyNumberFormat="1" applyFont="1" applyAlignment="1">
      <alignment horizontal="center"/>
    </xf>
    <xf numFmtId="0" fontId="58" fillId="24" borderId="13" xfId="187" applyFont="1" applyFill="1" applyBorder="1" applyAlignment="1">
      <alignment horizontal="center"/>
    </xf>
    <xf numFmtId="0" fontId="58" fillId="24" borderId="0" xfId="187" applyFont="1" applyFill="1" applyAlignment="1">
      <alignment horizontal="center"/>
    </xf>
    <xf numFmtId="164" fontId="58" fillId="24" borderId="0" xfId="156" applyFont="1" applyFill="1" applyAlignment="1">
      <alignment horizontal="center"/>
    </xf>
    <xf numFmtId="164" fontId="58" fillId="24" borderId="14" xfId="156" applyFont="1" applyFill="1" applyBorder="1" applyAlignment="1">
      <alignment horizontal="center"/>
    </xf>
    <xf numFmtId="0" fontId="58" fillId="24" borderId="0" xfId="187" applyFont="1" applyFill="1" applyAlignment="1">
      <alignment horizontal="left"/>
    </xf>
    <xf numFmtId="0" fontId="57" fillId="25" borderId="13" xfId="187" applyFont="1" applyFill="1" applyBorder="1"/>
    <xf numFmtId="0" fontId="57" fillId="25" borderId="0" xfId="187" applyFont="1" applyFill="1"/>
    <xf numFmtId="0" fontId="61" fillId="25" borderId="0" xfId="187" applyFont="1" applyFill="1" applyAlignment="1">
      <alignment horizontal="center"/>
    </xf>
    <xf numFmtId="164" fontId="61" fillId="25" borderId="0" xfId="156" applyFont="1" applyFill="1" applyAlignment="1">
      <alignment horizontal="center"/>
    </xf>
    <xf numFmtId="164" fontId="61" fillId="25" borderId="14" xfId="156" applyFont="1" applyFill="1" applyBorder="1" applyAlignment="1">
      <alignment horizontal="center"/>
    </xf>
    <xf numFmtId="0" fontId="57" fillId="25" borderId="13" xfId="187" applyFont="1" applyFill="1" applyBorder="1" applyAlignment="1">
      <alignment horizontal="center"/>
    </xf>
    <xf numFmtId="39" fontId="57" fillId="25" borderId="0" xfId="187" applyNumberFormat="1" applyFont="1" applyFill="1" applyAlignment="1">
      <alignment horizontal="left"/>
    </xf>
    <xf numFmtId="2" fontId="57" fillId="25" borderId="0" xfId="148" applyNumberFormat="1" applyFont="1" applyFill="1" applyAlignment="1">
      <alignment horizontal="center"/>
    </xf>
    <xf numFmtId="37" fontId="57" fillId="25" borderId="0" xfId="148" applyNumberFormat="1" applyFont="1" applyFill="1" applyBorder="1" applyAlignment="1">
      <alignment horizontal="center"/>
    </xf>
    <xf numFmtId="4" fontId="57" fillId="25" borderId="0" xfId="148" applyNumberFormat="1" applyFont="1" applyFill="1" applyAlignment="1">
      <alignment horizontal="center"/>
    </xf>
    <xf numFmtId="39" fontId="57" fillId="25" borderId="14" xfId="148" applyNumberFormat="1" applyFont="1" applyFill="1" applyBorder="1" applyAlignment="1">
      <alignment horizontal="center"/>
    </xf>
    <xf numFmtId="0" fontId="57" fillId="25" borderId="15" xfId="187" applyFont="1" applyFill="1" applyBorder="1"/>
    <xf numFmtId="0" fontId="57" fillId="25" borderId="16" xfId="187" applyFont="1" applyFill="1" applyBorder="1"/>
    <xf numFmtId="164" fontId="57" fillId="25" borderId="16" xfId="156" applyFont="1" applyFill="1" applyBorder="1"/>
    <xf numFmtId="37" fontId="58" fillId="25" borderId="16" xfId="148" applyNumberFormat="1" applyFont="1" applyFill="1" applyBorder="1" applyAlignment="1">
      <alignment horizontal="center"/>
    </xf>
    <xf numFmtId="164" fontId="58" fillId="25" borderId="16" xfId="156" applyFont="1" applyFill="1" applyBorder="1" applyAlignment="1">
      <alignment horizontal="right"/>
    </xf>
    <xf numFmtId="39" fontId="58" fillId="25" borderId="17" xfId="148" applyNumberFormat="1" applyFont="1" applyFill="1" applyBorder="1" applyAlignment="1">
      <alignment horizontal="center"/>
    </xf>
    <xf numFmtId="0" fontId="57" fillId="24" borderId="10" xfId="0" applyFont="1" applyFill="1" applyBorder="1"/>
    <xf numFmtId="0" fontId="62" fillId="0" borderId="0" xfId="0" applyFont="1" applyAlignment="1">
      <alignment horizontal="center"/>
    </xf>
    <xf numFmtId="0" fontId="57" fillId="25" borderId="13" xfId="0" applyFont="1" applyFill="1" applyBorder="1"/>
    <xf numFmtId="0" fontId="57" fillId="25" borderId="0" xfId="0" applyFont="1" applyFill="1"/>
    <xf numFmtId="0" fontId="58" fillId="25" borderId="0" xfId="0" applyFont="1" applyFill="1" applyAlignment="1">
      <alignment horizontal="right"/>
    </xf>
    <xf numFmtId="0" fontId="58" fillId="25" borderId="0" xfId="0" applyFont="1" applyFill="1" applyAlignment="1">
      <alignment horizontal="center"/>
    </xf>
    <xf numFmtId="0" fontId="58" fillId="25" borderId="14" xfId="0" applyFont="1" applyFill="1" applyBorder="1" applyAlignment="1">
      <alignment horizontal="center"/>
    </xf>
    <xf numFmtId="0" fontId="57" fillId="24" borderId="13" xfId="0" applyFont="1" applyFill="1" applyBorder="1"/>
    <xf numFmtId="0" fontId="58" fillId="24" borderId="0" xfId="0" applyFont="1" applyFill="1"/>
    <xf numFmtId="164" fontId="57" fillId="24" borderId="0" xfId="20484" applyFont="1" applyFill="1" applyBorder="1" applyAlignment="1">
      <alignment horizontal="center"/>
    </xf>
    <xf numFmtId="10" fontId="57" fillId="24" borderId="14" xfId="170" applyNumberFormat="1" applyFont="1" applyFill="1" applyBorder="1" applyAlignment="1">
      <alignment horizontal="center"/>
    </xf>
    <xf numFmtId="164" fontId="57" fillId="24" borderId="0" xfId="20484" applyFont="1" applyFill="1" applyBorder="1" applyAlignment="1">
      <alignment horizontal="center" wrapText="1"/>
    </xf>
    <xf numFmtId="0" fontId="62" fillId="25" borderId="0" xfId="0" applyFont="1" applyFill="1"/>
    <xf numFmtId="0" fontId="63" fillId="25" borderId="0" xfId="0" applyFont="1" applyFill="1"/>
    <xf numFmtId="0" fontId="63" fillId="25" borderId="14" xfId="0" applyFont="1" applyFill="1" applyBorder="1"/>
    <xf numFmtId="0" fontId="62" fillId="24" borderId="0" xfId="0" applyFont="1" applyFill="1"/>
    <xf numFmtId="0" fontId="58" fillId="25" borderId="0" xfId="0" applyFont="1" applyFill="1"/>
    <xf numFmtId="0" fontId="58" fillId="25" borderId="0" xfId="0" applyFont="1" applyFill="1" applyAlignment="1">
      <alignment horizontal="center" wrapText="1"/>
    </xf>
    <xf numFmtId="10" fontId="64" fillId="25" borderId="0" xfId="132" applyNumberFormat="1" applyFont="1" applyFill="1" applyBorder="1" applyAlignment="1">
      <alignment horizontal="center"/>
    </xf>
    <xf numFmtId="2" fontId="57" fillId="0" borderId="0" xfId="0" applyNumberFormat="1" applyFont="1" applyAlignment="1">
      <alignment horizontal="center"/>
    </xf>
    <xf numFmtId="164" fontId="57" fillId="25" borderId="0" xfId="156" applyFont="1" applyFill="1" applyBorder="1"/>
    <xf numFmtId="10" fontId="65" fillId="25" borderId="0" xfId="132" applyNumberFormat="1" applyFont="1" applyFill="1" applyBorder="1" applyAlignment="1">
      <alignment horizontal="center"/>
    </xf>
    <xf numFmtId="0" fontId="57" fillId="25" borderId="14" xfId="0" applyFont="1" applyFill="1" applyBorder="1" applyAlignment="1">
      <alignment horizontal="center"/>
    </xf>
    <xf numFmtId="0" fontId="57" fillId="24" borderId="15" xfId="0" applyFont="1" applyFill="1" applyBorder="1"/>
    <xf numFmtId="0" fontId="57" fillId="24" borderId="16" xfId="0" applyFont="1" applyFill="1" applyBorder="1"/>
    <xf numFmtId="0" fontId="57" fillId="24" borderId="17" xfId="0" applyFont="1" applyFill="1" applyBorder="1"/>
    <xf numFmtId="164" fontId="57" fillId="25" borderId="0" xfId="20489" applyFont="1" applyFill="1"/>
    <xf numFmtId="0" fontId="57" fillId="25" borderId="0" xfId="0" applyFont="1" applyFill="1" applyAlignment="1">
      <alignment horizontal="center"/>
    </xf>
    <xf numFmtId="10" fontId="57" fillId="25" borderId="0" xfId="170" applyNumberFormat="1" applyFont="1" applyFill="1"/>
    <xf numFmtId="4" fontId="57" fillId="25" borderId="0" xfId="0" applyNumberFormat="1" applyFont="1" applyFill="1"/>
    <xf numFmtId="164" fontId="57" fillId="25" borderId="0" xfId="0" applyNumberFormat="1" applyFont="1" applyFill="1"/>
    <xf numFmtId="4" fontId="57" fillId="0" borderId="0" xfId="0" applyNumberFormat="1" applyFont="1"/>
    <xf numFmtId="9" fontId="57" fillId="25" borderId="0" xfId="170" applyFont="1" applyFill="1"/>
    <xf numFmtId="0" fontId="66" fillId="25" borderId="0" xfId="0" applyFont="1" applyFill="1"/>
    <xf numFmtId="10" fontId="64" fillId="24" borderId="0" xfId="170" applyNumberFormat="1" applyFont="1" applyFill="1" applyBorder="1" applyAlignment="1">
      <alignment horizontal="center"/>
    </xf>
    <xf numFmtId="0" fontId="58" fillId="62" borderId="27" xfId="40656" applyFont="1" applyFill="1" applyBorder="1" applyAlignment="1">
      <alignment horizontal="center"/>
    </xf>
    <xf numFmtId="0" fontId="58" fillId="62" borderId="30" xfId="40656" applyFont="1" applyFill="1" applyBorder="1" applyAlignment="1">
      <alignment horizontal="center"/>
    </xf>
    <xf numFmtId="0" fontId="57" fillId="62" borderId="27" xfId="40656" applyFont="1" applyFill="1" applyBorder="1"/>
    <xf numFmtId="0" fontId="58" fillId="62" borderId="33" xfId="40656" applyFont="1" applyFill="1" applyBorder="1" applyAlignment="1">
      <alignment horizontal="center"/>
    </xf>
    <xf numFmtId="0" fontId="57" fillId="62" borderId="30" xfId="40656" applyFont="1" applyFill="1" applyBorder="1"/>
    <xf numFmtId="0" fontId="58" fillId="62" borderId="34" xfId="40656" applyFont="1" applyFill="1" applyBorder="1" applyAlignment="1">
      <alignment horizontal="center"/>
    </xf>
    <xf numFmtId="0" fontId="58" fillId="63" borderId="27" xfId="40656" applyFont="1" applyFill="1" applyBorder="1"/>
    <xf numFmtId="164" fontId="57" fillId="63" borderId="33" xfId="18338" applyFont="1" applyFill="1" applyBorder="1" applyAlignment="1">
      <alignment horizontal="center"/>
    </xf>
    <xf numFmtId="9" fontId="58" fillId="63" borderId="33" xfId="40657" applyFont="1" applyFill="1" applyBorder="1" applyAlignment="1">
      <alignment horizontal="center"/>
    </xf>
    <xf numFmtId="0" fontId="58" fillId="63" borderId="35" xfId="40656" applyFont="1" applyFill="1" applyBorder="1"/>
    <xf numFmtId="38" fontId="58" fillId="63" borderId="36" xfId="18338" applyNumberFormat="1" applyFont="1" applyFill="1" applyBorder="1" applyAlignment="1">
      <alignment horizontal="center"/>
    </xf>
    <xf numFmtId="9" fontId="58" fillId="63" borderId="36" xfId="40657" applyFont="1" applyFill="1" applyBorder="1" applyAlignment="1">
      <alignment horizontal="center"/>
    </xf>
    <xf numFmtId="0" fontId="57" fillId="63" borderId="35" xfId="40656" applyFont="1" applyFill="1" applyBorder="1"/>
    <xf numFmtId="38" fontId="57" fillId="63" borderId="36" xfId="18338" applyNumberFormat="1" applyFont="1" applyFill="1" applyBorder="1" applyAlignment="1">
      <alignment horizontal="center"/>
    </xf>
    <xf numFmtId="38" fontId="58" fillId="63" borderId="37" xfId="18338" applyNumberFormat="1" applyFont="1" applyFill="1" applyBorder="1" applyAlignment="1">
      <alignment horizontal="center"/>
    </xf>
    <xf numFmtId="9" fontId="58" fillId="63" borderId="38" xfId="40657" applyFont="1" applyFill="1" applyBorder="1" applyAlignment="1">
      <alignment horizontal="center"/>
    </xf>
    <xf numFmtId="0" fontId="58" fillId="63" borderId="37" xfId="40656" applyFont="1" applyFill="1" applyBorder="1" applyAlignment="1">
      <alignment horizontal="left"/>
    </xf>
    <xf numFmtId="38" fontId="58" fillId="63" borderId="35" xfId="18338" applyNumberFormat="1" applyFont="1" applyFill="1" applyBorder="1" applyAlignment="1">
      <alignment horizontal="center"/>
    </xf>
    <xf numFmtId="0" fontId="58" fillId="63" borderId="35" xfId="40656" applyFont="1" applyFill="1" applyBorder="1" applyAlignment="1">
      <alignment horizontal="left"/>
    </xf>
    <xf numFmtId="38" fontId="57" fillId="63" borderId="35" xfId="18338" applyNumberFormat="1" applyFont="1" applyFill="1" applyBorder="1" applyAlignment="1">
      <alignment horizontal="center"/>
    </xf>
    <xf numFmtId="0" fontId="57" fillId="63" borderId="35" xfId="40656" applyFont="1" applyFill="1" applyBorder="1" applyAlignment="1">
      <alignment horizontal="left"/>
    </xf>
    <xf numFmtId="9" fontId="57" fillId="63" borderId="36" xfId="40657" applyFont="1" applyFill="1" applyBorder="1" applyAlignment="1">
      <alignment horizontal="center"/>
    </xf>
    <xf numFmtId="0" fontId="58" fillId="24" borderId="30" xfId="40660" applyFont="1" applyFill="1" applyBorder="1" applyAlignment="1">
      <alignment horizontal="center"/>
    </xf>
    <xf numFmtId="0" fontId="57" fillId="24" borderId="27" xfId="40660" applyFont="1" applyFill="1" applyBorder="1"/>
    <xf numFmtId="0" fontId="58" fillId="24" borderId="33" xfId="40660" applyFont="1" applyFill="1" applyBorder="1" applyAlignment="1">
      <alignment horizontal="center"/>
    </xf>
    <xf numFmtId="0" fontId="57" fillId="24" borderId="30" xfId="40660" applyFont="1" applyFill="1" applyBorder="1"/>
    <xf numFmtId="0" fontId="58" fillId="24" borderId="34" xfId="40660" applyFont="1" applyFill="1" applyBorder="1" applyAlignment="1">
      <alignment horizontal="center"/>
    </xf>
    <xf numFmtId="0" fontId="58" fillId="29" borderId="33" xfId="40660" applyFont="1" applyFill="1" applyBorder="1"/>
    <xf numFmtId="164" fontId="58" fillId="29" borderId="36" xfId="18338" applyFont="1" applyFill="1" applyBorder="1" applyAlignment="1">
      <alignment horizontal="center"/>
    </xf>
    <xf numFmtId="9" fontId="58" fillId="29" borderId="33" xfId="1511" applyNumberFormat="1" applyFont="1" applyFill="1" applyBorder="1" applyAlignment="1">
      <alignment horizontal="center"/>
    </xf>
    <xf numFmtId="0" fontId="58" fillId="29" borderId="36" xfId="40660" applyFont="1" applyFill="1" applyBorder="1"/>
    <xf numFmtId="38" fontId="58" fillId="29" borderId="35" xfId="18338" applyNumberFormat="1" applyFont="1" applyFill="1" applyBorder="1" applyAlignment="1">
      <alignment horizontal="center"/>
    </xf>
    <xf numFmtId="9" fontId="58" fillId="29" borderId="36" xfId="1511" applyNumberFormat="1" applyFont="1" applyFill="1" applyBorder="1" applyAlignment="1">
      <alignment horizontal="center"/>
    </xf>
    <xf numFmtId="0" fontId="58" fillId="29" borderId="36" xfId="40660" applyFont="1" applyFill="1" applyBorder="1" applyAlignment="1">
      <alignment wrapText="1"/>
    </xf>
    <xf numFmtId="0" fontId="57" fillId="29" borderId="36" xfId="40660" applyFont="1" applyFill="1" applyBorder="1"/>
    <xf numFmtId="38" fontId="57" fillId="29" borderId="35" xfId="18338" applyNumberFormat="1" applyFont="1" applyFill="1" applyBorder="1" applyAlignment="1">
      <alignment horizontal="center"/>
    </xf>
    <xf numFmtId="38" fontId="58" fillId="29" borderId="37" xfId="18338" applyNumberFormat="1" applyFont="1" applyFill="1" applyBorder="1" applyAlignment="1">
      <alignment horizontal="center"/>
    </xf>
    <xf numFmtId="9" fontId="58" fillId="29" borderId="38" xfId="1511" applyNumberFormat="1" applyFont="1" applyFill="1" applyBorder="1" applyAlignment="1">
      <alignment horizontal="center"/>
    </xf>
    <xf numFmtId="0" fontId="58" fillId="29" borderId="35" xfId="40660" applyFont="1" applyFill="1" applyBorder="1" applyAlignment="1">
      <alignment horizontal="left"/>
    </xf>
    <xf numFmtId="38" fontId="57" fillId="29" borderId="36" xfId="18338" applyNumberFormat="1" applyFont="1" applyFill="1" applyBorder="1" applyAlignment="1">
      <alignment horizontal="center"/>
    </xf>
    <xf numFmtId="0" fontId="57" fillId="29" borderId="35" xfId="40660" applyFont="1" applyFill="1" applyBorder="1" applyAlignment="1">
      <alignment horizontal="left"/>
    </xf>
    <xf numFmtId="9" fontId="57" fillId="29" borderId="36" xfId="1511" applyNumberFormat="1" applyFont="1" applyFill="1" applyBorder="1" applyAlignment="1">
      <alignment horizontal="center"/>
    </xf>
    <xf numFmtId="0" fontId="58" fillId="29" borderId="37" xfId="40660" applyFont="1" applyFill="1" applyBorder="1" applyAlignment="1">
      <alignment horizontal="justify"/>
    </xf>
    <xf numFmtId="38" fontId="58" fillId="29" borderId="38" xfId="18338" applyNumberFormat="1" applyFont="1" applyFill="1" applyBorder="1" applyAlignment="1">
      <alignment horizontal="center"/>
    </xf>
    <xf numFmtId="166" fontId="58" fillId="62" borderId="27" xfId="503" applyNumberFormat="1" applyFont="1" applyFill="1" applyBorder="1"/>
    <xf numFmtId="0" fontId="58" fillId="64" borderId="27" xfId="0" applyFont="1" applyFill="1" applyBorder="1" applyAlignment="1">
      <alignment horizontal="center"/>
    </xf>
    <xf numFmtId="166" fontId="58" fillId="62" borderId="33" xfId="503" applyNumberFormat="1" applyFont="1" applyFill="1" applyBorder="1" applyAlignment="1">
      <alignment horizontal="center"/>
    </xf>
    <xf numFmtId="166" fontId="58" fillId="62" borderId="30" xfId="503" applyNumberFormat="1" applyFont="1" applyFill="1" applyBorder="1"/>
    <xf numFmtId="166" fontId="58" fillId="62" borderId="30" xfId="503" applyNumberFormat="1" applyFont="1" applyFill="1" applyBorder="1" applyAlignment="1">
      <alignment horizontal="center"/>
    </xf>
    <xf numFmtId="166" fontId="58" fillId="62" borderId="34" xfId="503" applyNumberFormat="1" applyFont="1" applyFill="1" applyBorder="1" applyAlignment="1">
      <alignment horizontal="center"/>
    </xf>
    <xf numFmtId="166" fontId="58" fillId="63" borderId="33" xfId="503" applyNumberFormat="1" applyFont="1" applyFill="1" applyBorder="1"/>
    <xf numFmtId="2" fontId="58" fillId="63" borderId="33" xfId="503" applyNumberFormat="1" applyFont="1" applyFill="1" applyBorder="1" applyAlignment="1">
      <alignment horizontal="right"/>
    </xf>
    <xf numFmtId="9" fontId="58" fillId="63" borderId="29" xfId="504" applyFont="1" applyFill="1" applyBorder="1" applyAlignment="1">
      <alignment horizontal="center"/>
    </xf>
    <xf numFmtId="166" fontId="58" fillId="63" borderId="36" xfId="503" applyNumberFormat="1" applyFont="1" applyFill="1" applyBorder="1"/>
    <xf numFmtId="38" fontId="58" fillId="63" borderId="36" xfId="477" applyNumberFormat="1" applyFont="1" applyFill="1" applyBorder="1" applyAlignment="1">
      <alignment horizontal="center"/>
    </xf>
    <xf numFmtId="9" fontId="58" fillId="63" borderId="39" xfId="504" applyFont="1" applyFill="1" applyBorder="1" applyAlignment="1">
      <alignment horizontal="center"/>
    </xf>
    <xf numFmtId="166" fontId="57" fillId="63" borderId="36" xfId="503" applyNumberFormat="1" applyFont="1" applyFill="1" applyBorder="1"/>
    <xf numFmtId="38" fontId="57" fillId="63" borderId="36" xfId="477" applyNumberFormat="1" applyFont="1" applyFill="1" applyBorder="1" applyAlignment="1">
      <alignment horizontal="center"/>
    </xf>
    <xf numFmtId="38" fontId="58" fillId="63" borderId="39" xfId="477" applyNumberFormat="1" applyFont="1" applyFill="1" applyBorder="1" applyAlignment="1">
      <alignment horizontal="center"/>
    </xf>
    <xf numFmtId="38" fontId="57" fillId="63" borderId="39" xfId="477" applyNumberFormat="1" applyFont="1" applyFill="1" applyBorder="1" applyAlignment="1">
      <alignment horizontal="center"/>
    </xf>
    <xf numFmtId="38" fontId="58" fillId="63" borderId="38" xfId="477" applyNumberFormat="1" applyFont="1" applyFill="1" applyBorder="1" applyAlignment="1">
      <alignment horizontal="center"/>
    </xf>
    <xf numFmtId="166" fontId="58" fillId="63" borderId="37" xfId="503" applyNumberFormat="1" applyFont="1" applyFill="1" applyBorder="1" applyAlignment="1">
      <alignment horizontal="left"/>
    </xf>
    <xf numFmtId="166" fontId="58" fillId="63" borderId="35" xfId="503" applyNumberFormat="1" applyFont="1" applyFill="1" applyBorder="1" applyAlignment="1">
      <alignment horizontal="left"/>
    </xf>
    <xf numFmtId="166" fontId="57" fillId="63" borderId="35" xfId="503" applyNumberFormat="1" applyFont="1" applyFill="1" applyBorder="1" applyAlignment="1">
      <alignment horizontal="left"/>
    </xf>
    <xf numFmtId="9" fontId="57" fillId="63" borderId="39" xfId="504" applyFont="1" applyFill="1" applyBorder="1" applyAlignment="1">
      <alignment horizontal="center"/>
    </xf>
    <xf numFmtId="9" fontId="58" fillId="63" borderId="40" xfId="504" applyFont="1" applyFill="1" applyBorder="1" applyAlignment="1">
      <alignment horizontal="center"/>
    </xf>
    <xf numFmtId="166" fontId="58" fillId="63" borderId="0" xfId="503" applyNumberFormat="1" applyFont="1" applyFill="1" applyAlignment="1">
      <alignment horizontal="left"/>
    </xf>
    <xf numFmtId="38" fontId="58" fillId="63" borderId="0" xfId="477" applyNumberFormat="1" applyFont="1" applyFill="1" applyBorder="1" applyAlignment="1">
      <alignment horizontal="center"/>
    </xf>
    <xf numFmtId="9" fontId="58" fillId="63" borderId="0" xfId="504" applyFont="1" applyFill="1" applyBorder="1" applyAlignment="1">
      <alignment horizontal="center"/>
    </xf>
    <xf numFmtId="166" fontId="57" fillId="62" borderId="27" xfId="503" applyNumberFormat="1" applyFont="1" applyFill="1" applyBorder="1"/>
    <xf numFmtId="0" fontId="58" fillId="64" borderId="27" xfId="40658" applyFont="1" applyFill="1" applyBorder="1" applyAlignment="1">
      <alignment horizontal="center"/>
    </xf>
    <xf numFmtId="0" fontId="57" fillId="24" borderId="30" xfId="15559" applyFont="1" applyFill="1" applyBorder="1"/>
    <xf numFmtId="0" fontId="58" fillId="24" borderId="34" xfId="15559" applyFont="1" applyFill="1" applyBorder="1" applyAlignment="1">
      <alignment horizontal="center"/>
    </xf>
    <xf numFmtId="0" fontId="58" fillId="24" borderId="31" xfId="15559" applyFont="1" applyFill="1" applyBorder="1" applyAlignment="1">
      <alignment horizontal="center"/>
    </xf>
    <xf numFmtId="0" fontId="58" fillId="29" borderId="33" xfId="15559" applyFont="1" applyFill="1" applyBorder="1"/>
    <xf numFmtId="164" fontId="57" fillId="25" borderId="36" xfId="477" applyFont="1" applyFill="1" applyBorder="1" applyAlignment="1">
      <alignment horizontal="center"/>
    </xf>
    <xf numFmtId="9" fontId="58" fillId="29" borderId="33" xfId="504" applyFont="1" applyFill="1" applyBorder="1" applyAlignment="1">
      <alignment horizontal="center"/>
    </xf>
    <xf numFmtId="0" fontId="58" fillId="29" borderId="36" xfId="15559" applyFont="1" applyFill="1" applyBorder="1"/>
    <xf numFmtId="38" fontId="58" fillId="25" borderId="36" xfId="40659" applyNumberFormat="1" applyFont="1" applyFill="1" applyBorder="1" applyAlignment="1">
      <alignment horizontal="center"/>
    </xf>
    <xf numFmtId="9" fontId="58" fillId="29" borderId="36" xfId="504" applyFont="1" applyFill="1" applyBorder="1" applyAlignment="1">
      <alignment horizontal="center"/>
    </xf>
    <xf numFmtId="0" fontId="57" fillId="25" borderId="36" xfId="15559" applyFont="1" applyFill="1" applyBorder="1" applyAlignment="1">
      <alignment wrapText="1"/>
    </xf>
    <xf numFmtId="38" fontId="57" fillId="25" borderId="36" xfId="40659" applyNumberFormat="1" applyFont="1" applyFill="1" applyBorder="1" applyAlignment="1">
      <alignment horizontal="center"/>
    </xf>
    <xf numFmtId="0" fontId="58" fillId="25" borderId="36" xfId="15559" applyFont="1" applyFill="1" applyBorder="1"/>
    <xf numFmtId="38" fontId="58" fillId="25" borderId="38" xfId="40659" applyNumberFormat="1" applyFont="1" applyFill="1" applyBorder="1" applyAlignment="1">
      <alignment horizontal="center"/>
    </xf>
    <xf numFmtId="9" fontId="58" fillId="29" borderId="38" xfId="504" applyFont="1" applyFill="1" applyBorder="1" applyAlignment="1">
      <alignment horizontal="center"/>
    </xf>
    <xf numFmtId="0" fontId="58" fillId="29" borderId="37" xfId="15559" applyFont="1" applyFill="1" applyBorder="1" applyAlignment="1">
      <alignment horizontal="left"/>
    </xf>
    <xf numFmtId="38" fontId="58" fillId="25" borderId="35" xfId="40659" applyNumberFormat="1" applyFont="1" applyFill="1" applyBorder="1" applyAlignment="1">
      <alignment horizontal="center"/>
    </xf>
    <xf numFmtId="17" fontId="58" fillId="25" borderId="36" xfId="477" applyNumberFormat="1" applyFont="1" applyFill="1" applyBorder="1" applyAlignment="1">
      <alignment horizontal="center"/>
    </xf>
    <xf numFmtId="0" fontId="58" fillId="29" borderId="35" xfId="15559" applyFont="1" applyFill="1" applyBorder="1" applyAlignment="1">
      <alignment horizontal="left"/>
    </xf>
    <xf numFmtId="38" fontId="57" fillId="25" borderId="35" xfId="40659" applyNumberFormat="1" applyFont="1" applyFill="1" applyBorder="1" applyAlignment="1">
      <alignment horizontal="center"/>
    </xf>
    <xf numFmtId="0" fontId="57" fillId="29" borderId="35" xfId="15559" applyFont="1" applyFill="1" applyBorder="1" applyAlignment="1">
      <alignment horizontal="left"/>
    </xf>
    <xf numFmtId="9" fontId="57" fillId="29" borderId="36" xfId="504" applyFont="1" applyFill="1" applyBorder="1" applyAlignment="1">
      <alignment horizontal="center"/>
    </xf>
    <xf numFmtId="0" fontId="58" fillId="25" borderId="37" xfId="15559" applyFont="1" applyFill="1" applyBorder="1" applyAlignment="1">
      <alignment horizontal="justify"/>
    </xf>
    <xf numFmtId="0" fontId="58" fillId="29" borderId="37" xfId="40660" applyFont="1" applyFill="1" applyBorder="1" applyAlignment="1">
      <alignment horizontal="left"/>
    </xf>
    <xf numFmtId="0" fontId="58" fillId="24" borderId="10" xfId="187" applyFont="1" applyFill="1" applyBorder="1" applyAlignment="1">
      <alignment horizontal="center"/>
    </xf>
    <xf numFmtId="0" fontId="58" fillId="24" borderId="11" xfId="187" applyFont="1" applyFill="1" applyBorder="1" applyAlignment="1">
      <alignment horizontal="center"/>
    </xf>
    <xf numFmtId="0" fontId="58" fillId="24" borderId="12" xfId="187" applyFont="1" applyFill="1" applyBorder="1" applyAlignment="1">
      <alignment horizontal="center"/>
    </xf>
    <xf numFmtId="0" fontId="58" fillId="24" borderId="11" xfId="0" applyFont="1" applyFill="1" applyBorder="1" applyAlignment="1">
      <alignment horizontal="center"/>
    </xf>
    <xf numFmtId="0" fontId="58" fillId="24" borderId="12" xfId="0" applyFont="1" applyFill="1" applyBorder="1" applyAlignment="1">
      <alignment horizontal="center"/>
    </xf>
    <xf numFmtId="14" fontId="58" fillId="24" borderId="0" xfId="0" applyNumberFormat="1" applyFont="1" applyFill="1" applyAlignment="1">
      <alignment horizontal="center"/>
    </xf>
    <xf numFmtId="0" fontId="58" fillId="24" borderId="0" xfId="0" applyFont="1" applyFill="1" applyAlignment="1">
      <alignment horizontal="center"/>
    </xf>
    <xf numFmtId="14" fontId="58" fillId="24" borderId="14" xfId="0" applyNumberFormat="1" applyFont="1" applyFill="1" applyBorder="1" applyAlignment="1">
      <alignment horizontal="center"/>
    </xf>
    <xf numFmtId="3" fontId="57" fillId="24" borderId="0" xfId="0" applyNumberFormat="1" applyFont="1" applyFill="1" applyAlignment="1">
      <alignment horizontal="center"/>
    </xf>
    <xf numFmtId="4" fontId="57" fillId="24" borderId="0" xfId="0" applyNumberFormat="1" applyFont="1" applyFill="1" applyAlignment="1">
      <alignment horizontal="center"/>
    </xf>
    <xf numFmtId="3" fontId="57" fillId="24" borderId="14" xfId="0" applyNumberFormat="1" applyFont="1" applyFill="1" applyBorder="1" applyAlignment="1">
      <alignment horizontal="center"/>
    </xf>
    <xf numFmtId="4" fontId="57" fillId="24" borderId="14" xfId="0" applyNumberFormat="1" applyFont="1" applyFill="1" applyBorder="1" applyAlignment="1">
      <alignment horizontal="center"/>
    </xf>
    <xf numFmtId="0" fontId="66" fillId="25" borderId="0" xfId="0" applyFont="1" applyFill="1" applyAlignment="1">
      <alignment horizontal="center"/>
    </xf>
    <xf numFmtId="0" fontId="58" fillId="62" borderId="27" xfId="40656" applyFont="1" applyFill="1" applyBorder="1" applyAlignment="1">
      <alignment horizontal="center"/>
    </xf>
    <xf numFmtId="0" fontId="58" fillId="62" borderId="28" xfId="40656" applyFont="1" applyFill="1" applyBorder="1" applyAlignment="1">
      <alignment horizontal="center"/>
    </xf>
    <xf numFmtId="0" fontId="58" fillId="62" borderId="29" xfId="40656" applyFont="1" applyFill="1" applyBorder="1" applyAlignment="1">
      <alignment horizontal="center"/>
    </xf>
    <xf numFmtId="0" fontId="58" fillId="62" borderId="30" xfId="40656" applyFont="1" applyFill="1" applyBorder="1" applyAlignment="1">
      <alignment horizontal="center"/>
    </xf>
    <xf numFmtId="0" fontId="58" fillId="62" borderId="31" xfId="40656" applyFont="1" applyFill="1" applyBorder="1" applyAlignment="1">
      <alignment horizontal="center"/>
    </xf>
    <xf numFmtId="0" fontId="58" fillId="62" borderId="32" xfId="40656" applyFont="1" applyFill="1" applyBorder="1" applyAlignment="1">
      <alignment horizontal="center"/>
    </xf>
    <xf numFmtId="0" fontId="58" fillId="24" borderId="30" xfId="518" applyFont="1" applyFill="1" applyBorder="1" applyAlignment="1">
      <alignment horizontal="center"/>
    </xf>
    <xf numFmtId="0" fontId="58" fillId="24" borderId="31" xfId="518" applyFont="1" applyFill="1" applyBorder="1" applyAlignment="1">
      <alignment horizontal="center"/>
    </xf>
    <xf numFmtId="0" fontId="58" fillId="24" borderId="32" xfId="518" applyFont="1" applyFill="1" applyBorder="1" applyAlignment="1">
      <alignment horizontal="center"/>
    </xf>
    <xf numFmtId="0" fontId="58" fillId="24" borderId="27" xfId="15559" applyFont="1" applyFill="1" applyBorder="1" applyAlignment="1">
      <alignment horizontal="center"/>
    </xf>
    <xf numFmtId="0" fontId="58" fillId="24" borderId="33" xfId="15559" applyFont="1" applyFill="1" applyBorder="1" applyAlignment="1">
      <alignment horizontal="center"/>
    </xf>
    <xf numFmtId="0" fontId="58" fillId="24" borderId="34" xfId="518" applyFont="1" applyFill="1" applyBorder="1" applyAlignment="1">
      <alignment horizontal="center"/>
    </xf>
    <xf numFmtId="0" fontId="58" fillId="24" borderId="27" xfId="40660" applyFont="1" applyFill="1" applyBorder="1" applyAlignment="1">
      <alignment horizontal="center"/>
    </xf>
    <xf numFmtId="0" fontId="58" fillId="24" borderId="28" xfId="40660" applyFont="1" applyFill="1" applyBorder="1" applyAlignment="1">
      <alignment horizontal="center"/>
    </xf>
    <xf numFmtId="0" fontId="58" fillId="24" borderId="29" xfId="40660" applyFont="1" applyFill="1" applyBorder="1" applyAlignment="1">
      <alignment horizontal="center"/>
    </xf>
    <xf numFmtId="0" fontId="58" fillId="24" borderId="30" xfId="40660" applyFont="1" applyFill="1" applyBorder="1" applyAlignment="1">
      <alignment horizontal="center"/>
    </xf>
    <xf numFmtId="0" fontId="58" fillId="24" borderId="31" xfId="40660" applyFont="1" applyFill="1" applyBorder="1" applyAlignment="1">
      <alignment horizontal="center"/>
    </xf>
    <xf numFmtId="0" fontId="58" fillId="24" borderId="32" xfId="40660" applyFont="1" applyFill="1" applyBorder="1" applyAlignment="1">
      <alignment horizontal="center"/>
    </xf>
    <xf numFmtId="166" fontId="58" fillId="62" borderId="27" xfId="503" applyNumberFormat="1" applyFont="1" applyFill="1" applyBorder="1" applyAlignment="1">
      <alignment horizontal="center"/>
    </xf>
    <xf numFmtId="166" fontId="58" fillId="62" borderId="28" xfId="503" applyNumberFormat="1" applyFont="1" applyFill="1" applyBorder="1" applyAlignment="1">
      <alignment horizontal="center"/>
    </xf>
    <xf numFmtId="166" fontId="58" fillId="62" borderId="29" xfId="503" applyNumberFormat="1" applyFont="1" applyFill="1" applyBorder="1" applyAlignment="1">
      <alignment horizontal="center"/>
    </xf>
  </cellXfs>
  <cellStyles count="40661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" xfId="40655" builtinId="3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19" xfId="40659" xr:uid="{8FC13849-79D1-4770-8194-25F1E24E6492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2 2 2" xfId="40656" xr:uid="{F78B2B73-6A13-4DB4-8A24-CB1F4C07FAD3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2 2" xfId="40660" xr:uid="{D8E7BB05-5BA7-42FA-A059-4642E6321FB5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49" xfId="40658" xr:uid="{FB9560E7-C250-4268-8D3A-AEF129E7C66F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2 2 2 2 2" xfId="40657" xr:uid="{5B3D516F-5552-4CC9-8CC5-429B9E11E65D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../../../../../../../../../../../../Research/yetundes%20files/Daily%20Clients%20Reports/New%20Folder/2014/June%202014" TargetMode="External"/><Relationship Id="rId1" Type="http://schemas.openxmlformats.org/officeDocument/2006/relationships/hyperlink" Target="../../../../../../../../../../../../../../../../..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4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G415" sqref="AG415"/>
    </sheetView>
  </sheetViews>
  <sheetFormatPr defaultColWidth="0" defaultRowHeight="0" customHeight="1" zeroHeight="1" x14ac:dyDescent="0.25"/>
  <cols>
    <col min="1" max="1" width="23.5546875" style="11" customWidth="1"/>
    <col min="2" max="2" width="46.5546875" style="11" bestFit="1" customWidth="1"/>
    <col min="3" max="3" width="45.5546875" style="26" bestFit="1" customWidth="1"/>
    <col min="4" max="5" width="13.88671875" style="59" bestFit="1" customWidth="1"/>
    <col min="6" max="6" width="12.44140625" style="60" bestFit="1" customWidth="1"/>
    <col min="7" max="7" width="14.5546875" style="61" bestFit="1" customWidth="1"/>
    <col min="8" max="8" width="17.109375" style="35" customWidth="1"/>
    <col min="9" max="9" width="0.88671875" style="35" customWidth="1"/>
    <col min="10" max="253" width="9.109375" style="11" customWidth="1"/>
    <col min="254" max="254" width="38.5546875" style="11" customWidth="1"/>
    <col min="255" max="255" width="11.5546875" style="11" customWidth="1"/>
    <col min="256" max="256" width="23.44140625" style="11" customWidth="1"/>
    <col min="257" max="257" width="45.5546875" style="11" customWidth="1"/>
    <col min="258" max="258" width="35.88671875" style="11" bestFit="1" customWidth="1"/>
    <col min="259" max="260" width="12" style="11" customWidth="1"/>
    <col min="261" max="261" width="12.44140625" style="11" customWidth="1"/>
    <col min="262" max="262" width="14" style="11" bestFit="1" customWidth="1"/>
    <col min="263" max="263" width="17.109375" style="11" customWidth="1"/>
    <col min="264" max="264" width="11.5546875" style="11" hidden="1" customWidth="1"/>
    <col min="265" max="265" width="10.5546875" style="11" customWidth="1"/>
    <col min="266" max="511" width="11.5546875" style="11" hidden="1"/>
    <col min="512" max="512" width="23.44140625" style="11" customWidth="1"/>
    <col min="513" max="513" width="45.5546875" style="11" customWidth="1"/>
    <col min="514" max="514" width="35.88671875" style="11" bestFit="1" customWidth="1"/>
    <col min="515" max="516" width="12" style="11" customWidth="1"/>
    <col min="517" max="517" width="12.44140625" style="11" customWidth="1"/>
    <col min="518" max="518" width="14" style="11" bestFit="1" customWidth="1"/>
    <col min="519" max="519" width="17.109375" style="11" customWidth="1"/>
    <col min="520" max="520" width="11.5546875" style="11" hidden="1" customWidth="1"/>
    <col min="521" max="521" width="10.5546875" style="11" customWidth="1"/>
    <col min="522" max="767" width="11.5546875" style="11" hidden="1"/>
    <col min="768" max="768" width="23.44140625" style="11" customWidth="1"/>
    <col min="769" max="769" width="45.5546875" style="11" customWidth="1"/>
    <col min="770" max="770" width="35.88671875" style="11" bestFit="1" customWidth="1"/>
    <col min="771" max="772" width="12" style="11" customWidth="1"/>
    <col min="773" max="773" width="12.44140625" style="11" customWidth="1"/>
    <col min="774" max="774" width="14" style="11" bestFit="1" customWidth="1"/>
    <col min="775" max="775" width="17.109375" style="11" customWidth="1"/>
    <col min="776" max="776" width="11.5546875" style="11" hidden="1" customWidth="1"/>
    <col min="777" max="777" width="10.5546875" style="11" customWidth="1"/>
    <col min="778" max="1023" width="11.5546875" style="11" hidden="1"/>
    <col min="1024" max="1024" width="23.44140625" style="11" customWidth="1"/>
    <col min="1025" max="1025" width="45.5546875" style="11" customWidth="1"/>
    <col min="1026" max="1026" width="35.88671875" style="11" bestFit="1" customWidth="1"/>
    <col min="1027" max="1028" width="12" style="11" customWidth="1"/>
    <col min="1029" max="1029" width="12.44140625" style="11" customWidth="1"/>
    <col min="1030" max="1030" width="14" style="11" bestFit="1" customWidth="1"/>
    <col min="1031" max="1031" width="17.109375" style="11" customWidth="1"/>
    <col min="1032" max="1032" width="11.5546875" style="11" hidden="1" customWidth="1"/>
    <col min="1033" max="1033" width="10.5546875" style="11" customWidth="1"/>
    <col min="1034" max="1279" width="11.5546875" style="11" hidden="1"/>
    <col min="1280" max="1280" width="23.44140625" style="11" customWidth="1"/>
    <col min="1281" max="1281" width="45.5546875" style="11" customWidth="1"/>
    <col min="1282" max="1282" width="35.88671875" style="11" bestFit="1" customWidth="1"/>
    <col min="1283" max="1284" width="12" style="11" customWidth="1"/>
    <col min="1285" max="1285" width="12.44140625" style="11" customWidth="1"/>
    <col min="1286" max="1286" width="14" style="11" bestFit="1" customWidth="1"/>
    <col min="1287" max="1287" width="17.109375" style="11" customWidth="1"/>
    <col min="1288" max="1288" width="11.5546875" style="11" hidden="1" customWidth="1"/>
    <col min="1289" max="1289" width="10.5546875" style="11" customWidth="1"/>
    <col min="1290" max="1535" width="11.5546875" style="11" hidden="1"/>
    <col min="1536" max="1536" width="23.44140625" style="11" customWidth="1"/>
    <col min="1537" max="1537" width="45.5546875" style="11" customWidth="1"/>
    <col min="1538" max="1538" width="35.88671875" style="11" bestFit="1" customWidth="1"/>
    <col min="1539" max="1540" width="12" style="11" customWidth="1"/>
    <col min="1541" max="1541" width="12.44140625" style="11" customWidth="1"/>
    <col min="1542" max="1542" width="14" style="11" bestFit="1" customWidth="1"/>
    <col min="1543" max="1543" width="17.109375" style="11" customWidth="1"/>
    <col min="1544" max="1544" width="11.5546875" style="11" hidden="1" customWidth="1"/>
    <col min="1545" max="1545" width="10.5546875" style="11" customWidth="1"/>
    <col min="1546" max="1791" width="11.5546875" style="11" hidden="1"/>
    <col min="1792" max="1792" width="23.44140625" style="11" customWidth="1"/>
    <col min="1793" max="1793" width="45.5546875" style="11" customWidth="1"/>
    <col min="1794" max="1794" width="35.88671875" style="11" bestFit="1" customWidth="1"/>
    <col min="1795" max="1796" width="12" style="11" customWidth="1"/>
    <col min="1797" max="1797" width="12.44140625" style="11" customWidth="1"/>
    <col min="1798" max="1798" width="14" style="11" bestFit="1" customWidth="1"/>
    <col min="1799" max="1799" width="17.109375" style="11" customWidth="1"/>
    <col min="1800" max="1800" width="11.5546875" style="11" hidden="1" customWidth="1"/>
    <col min="1801" max="1801" width="10.5546875" style="11" customWidth="1"/>
    <col min="1802" max="2047" width="11.5546875" style="11" hidden="1"/>
    <col min="2048" max="2048" width="23.44140625" style="11" customWidth="1"/>
    <col min="2049" max="2049" width="45.5546875" style="11" customWidth="1"/>
    <col min="2050" max="2050" width="35.88671875" style="11" bestFit="1" customWidth="1"/>
    <col min="2051" max="2052" width="12" style="11" customWidth="1"/>
    <col min="2053" max="2053" width="12.44140625" style="11" customWidth="1"/>
    <col min="2054" max="2054" width="14" style="11" bestFit="1" customWidth="1"/>
    <col min="2055" max="2055" width="17.109375" style="11" customWidth="1"/>
    <col min="2056" max="2056" width="11.5546875" style="11" hidden="1" customWidth="1"/>
    <col min="2057" max="2057" width="10.5546875" style="11" customWidth="1"/>
    <col min="2058" max="2303" width="11.5546875" style="11" hidden="1"/>
    <col min="2304" max="2304" width="23.44140625" style="11" customWidth="1"/>
    <col min="2305" max="2305" width="45.5546875" style="11" customWidth="1"/>
    <col min="2306" max="2306" width="35.88671875" style="11" bestFit="1" customWidth="1"/>
    <col min="2307" max="2308" width="12" style="11" customWidth="1"/>
    <col min="2309" max="2309" width="12.44140625" style="11" customWidth="1"/>
    <col min="2310" max="2310" width="14" style="11" bestFit="1" customWidth="1"/>
    <col min="2311" max="2311" width="17.109375" style="11" customWidth="1"/>
    <col min="2312" max="2312" width="11.5546875" style="11" hidden="1" customWidth="1"/>
    <col min="2313" max="2313" width="10.5546875" style="11" customWidth="1"/>
    <col min="2314" max="2559" width="11.5546875" style="11" hidden="1"/>
    <col min="2560" max="2560" width="23.44140625" style="11" customWidth="1"/>
    <col min="2561" max="2561" width="45.5546875" style="11" customWidth="1"/>
    <col min="2562" max="2562" width="35.88671875" style="11" bestFit="1" customWidth="1"/>
    <col min="2563" max="2564" width="12" style="11" customWidth="1"/>
    <col min="2565" max="2565" width="12.44140625" style="11" customWidth="1"/>
    <col min="2566" max="2566" width="14" style="11" bestFit="1" customWidth="1"/>
    <col min="2567" max="2567" width="17.109375" style="11" customWidth="1"/>
    <col min="2568" max="2568" width="11.5546875" style="11" hidden="1" customWidth="1"/>
    <col min="2569" max="2569" width="10.5546875" style="11" customWidth="1"/>
    <col min="2570" max="2815" width="11.5546875" style="11" hidden="1"/>
    <col min="2816" max="2816" width="23.44140625" style="11" customWidth="1"/>
    <col min="2817" max="2817" width="45.5546875" style="11" customWidth="1"/>
    <col min="2818" max="2818" width="35.88671875" style="11" bestFit="1" customWidth="1"/>
    <col min="2819" max="2820" width="12" style="11" customWidth="1"/>
    <col min="2821" max="2821" width="12.44140625" style="11" customWidth="1"/>
    <col min="2822" max="2822" width="14" style="11" bestFit="1" customWidth="1"/>
    <col min="2823" max="2823" width="17.109375" style="11" customWidth="1"/>
    <col min="2824" max="2824" width="11.5546875" style="11" hidden="1" customWidth="1"/>
    <col min="2825" max="2825" width="10.5546875" style="11" customWidth="1"/>
    <col min="2826" max="3071" width="11.5546875" style="11" hidden="1"/>
    <col min="3072" max="3072" width="23.44140625" style="11" customWidth="1"/>
    <col min="3073" max="3073" width="45.5546875" style="11" customWidth="1"/>
    <col min="3074" max="3074" width="35.88671875" style="11" bestFit="1" customWidth="1"/>
    <col min="3075" max="3076" width="12" style="11" customWidth="1"/>
    <col min="3077" max="3077" width="12.44140625" style="11" customWidth="1"/>
    <col min="3078" max="3078" width="14" style="11" bestFit="1" customWidth="1"/>
    <col min="3079" max="3079" width="17.109375" style="11" customWidth="1"/>
    <col min="3080" max="3080" width="11.5546875" style="11" hidden="1" customWidth="1"/>
    <col min="3081" max="3081" width="10.5546875" style="11" customWidth="1"/>
    <col min="3082" max="3327" width="11.5546875" style="11" hidden="1"/>
    <col min="3328" max="3328" width="23.44140625" style="11" customWidth="1"/>
    <col min="3329" max="3329" width="45.5546875" style="11" customWidth="1"/>
    <col min="3330" max="3330" width="35.88671875" style="11" bestFit="1" customWidth="1"/>
    <col min="3331" max="3332" width="12" style="11" customWidth="1"/>
    <col min="3333" max="3333" width="12.44140625" style="11" customWidth="1"/>
    <col min="3334" max="3334" width="14" style="11" bestFit="1" customWidth="1"/>
    <col min="3335" max="3335" width="17.109375" style="11" customWidth="1"/>
    <col min="3336" max="3336" width="11.5546875" style="11" hidden="1" customWidth="1"/>
    <col min="3337" max="3337" width="10.5546875" style="11" customWidth="1"/>
    <col min="3338" max="3583" width="11.5546875" style="11" hidden="1"/>
    <col min="3584" max="3584" width="23.44140625" style="11" customWidth="1"/>
    <col min="3585" max="3585" width="45.5546875" style="11" customWidth="1"/>
    <col min="3586" max="3586" width="35.88671875" style="11" bestFit="1" customWidth="1"/>
    <col min="3587" max="3588" width="12" style="11" customWidth="1"/>
    <col min="3589" max="3589" width="12.44140625" style="11" customWidth="1"/>
    <col min="3590" max="3590" width="14" style="11" bestFit="1" customWidth="1"/>
    <col min="3591" max="3591" width="17.109375" style="11" customWidth="1"/>
    <col min="3592" max="3592" width="11.5546875" style="11" hidden="1" customWidth="1"/>
    <col min="3593" max="3593" width="10.5546875" style="11" customWidth="1"/>
    <col min="3594" max="3839" width="11.5546875" style="11" hidden="1"/>
    <col min="3840" max="3840" width="23.44140625" style="11" customWidth="1"/>
    <col min="3841" max="3841" width="45.5546875" style="11" customWidth="1"/>
    <col min="3842" max="3842" width="35.88671875" style="11" bestFit="1" customWidth="1"/>
    <col min="3843" max="3844" width="12" style="11" customWidth="1"/>
    <col min="3845" max="3845" width="12.44140625" style="11" customWidth="1"/>
    <col min="3846" max="3846" width="14" style="11" bestFit="1" customWidth="1"/>
    <col min="3847" max="3847" width="17.109375" style="11" customWidth="1"/>
    <col min="3848" max="3848" width="11.5546875" style="11" hidden="1" customWidth="1"/>
    <col min="3849" max="3849" width="10.5546875" style="11" customWidth="1"/>
    <col min="3850" max="4095" width="11.5546875" style="11" hidden="1"/>
    <col min="4096" max="4096" width="23.44140625" style="11" customWidth="1"/>
    <col min="4097" max="4097" width="45.5546875" style="11" customWidth="1"/>
    <col min="4098" max="4098" width="35.88671875" style="11" bestFit="1" customWidth="1"/>
    <col min="4099" max="4100" width="12" style="11" customWidth="1"/>
    <col min="4101" max="4101" width="12.44140625" style="11" customWidth="1"/>
    <col min="4102" max="4102" width="14" style="11" bestFit="1" customWidth="1"/>
    <col min="4103" max="4103" width="17.109375" style="11" customWidth="1"/>
    <col min="4104" max="4104" width="11.5546875" style="11" hidden="1" customWidth="1"/>
    <col min="4105" max="4105" width="10.5546875" style="11" customWidth="1"/>
    <col min="4106" max="4351" width="11.5546875" style="11" hidden="1"/>
    <col min="4352" max="4352" width="23.44140625" style="11" customWidth="1"/>
    <col min="4353" max="4353" width="45.5546875" style="11" customWidth="1"/>
    <col min="4354" max="4354" width="35.88671875" style="11" bestFit="1" customWidth="1"/>
    <col min="4355" max="4356" width="12" style="11" customWidth="1"/>
    <col min="4357" max="4357" width="12.44140625" style="11" customWidth="1"/>
    <col min="4358" max="4358" width="14" style="11" bestFit="1" customWidth="1"/>
    <col min="4359" max="4359" width="17.109375" style="11" customWidth="1"/>
    <col min="4360" max="4360" width="11.5546875" style="11" hidden="1" customWidth="1"/>
    <col min="4361" max="4361" width="10.5546875" style="11" customWidth="1"/>
    <col min="4362" max="4607" width="11.5546875" style="11" hidden="1"/>
    <col min="4608" max="4608" width="23.44140625" style="11" customWidth="1"/>
    <col min="4609" max="4609" width="45.5546875" style="11" customWidth="1"/>
    <col min="4610" max="4610" width="35.88671875" style="11" bestFit="1" customWidth="1"/>
    <col min="4611" max="4612" width="12" style="11" customWidth="1"/>
    <col min="4613" max="4613" width="12.44140625" style="11" customWidth="1"/>
    <col min="4614" max="4614" width="14" style="11" bestFit="1" customWidth="1"/>
    <col min="4615" max="4615" width="17.109375" style="11" customWidth="1"/>
    <col min="4616" max="4616" width="11.5546875" style="11" hidden="1" customWidth="1"/>
    <col min="4617" max="4617" width="10.5546875" style="11" customWidth="1"/>
    <col min="4618" max="4863" width="11.5546875" style="11" hidden="1"/>
    <col min="4864" max="4864" width="23.44140625" style="11" customWidth="1"/>
    <col min="4865" max="4865" width="45.5546875" style="11" customWidth="1"/>
    <col min="4866" max="4866" width="35.88671875" style="11" bestFit="1" customWidth="1"/>
    <col min="4867" max="4868" width="12" style="11" customWidth="1"/>
    <col min="4869" max="4869" width="12.44140625" style="11" customWidth="1"/>
    <col min="4870" max="4870" width="14" style="11" bestFit="1" customWidth="1"/>
    <col min="4871" max="4871" width="17.109375" style="11" customWidth="1"/>
    <col min="4872" max="4872" width="11.5546875" style="11" hidden="1" customWidth="1"/>
    <col min="4873" max="4873" width="10.5546875" style="11" customWidth="1"/>
    <col min="4874" max="5119" width="11.5546875" style="11" hidden="1"/>
    <col min="5120" max="5120" width="23.44140625" style="11" customWidth="1"/>
    <col min="5121" max="5121" width="45.5546875" style="11" customWidth="1"/>
    <col min="5122" max="5122" width="35.88671875" style="11" bestFit="1" customWidth="1"/>
    <col min="5123" max="5124" width="12" style="11" customWidth="1"/>
    <col min="5125" max="5125" width="12.44140625" style="11" customWidth="1"/>
    <col min="5126" max="5126" width="14" style="11" bestFit="1" customWidth="1"/>
    <col min="5127" max="5127" width="17.109375" style="11" customWidth="1"/>
    <col min="5128" max="5128" width="11.5546875" style="11" hidden="1" customWidth="1"/>
    <col min="5129" max="5129" width="10.5546875" style="11" customWidth="1"/>
    <col min="5130" max="5375" width="11.5546875" style="11" hidden="1"/>
    <col min="5376" max="5376" width="23.44140625" style="11" customWidth="1"/>
    <col min="5377" max="5377" width="45.5546875" style="11" customWidth="1"/>
    <col min="5378" max="5378" width="35.88671875" style="11" bestFit="1" customWidth="1"/>
    <col min="5379" max="5380" width="12" style="11" customWidth="1"/>
    <col min="5381" max="5381" width="12.44140625" style="11" customWidth="1"/>
    <col min="5382" max="5382" width="14" style="11" bestFit="1" customWidth="1"/>
    <col min="5383" max="5383" width="17.109375" style="11" customWidth="1"/>
    <col min="5384" max="5384" width="11.5546875" style="11" hidden="1" customWidth="1"/>
    <col min="5385" max="5385" width="10.5546875" style="11" customWidth="1"/>
    <col min="5386" max="5631" width="11.5546875" style="11" hidden="1"/>
    <col min="5632" max="5632" width="23.44140625" style="11" customWidth="1"/>
    <col min="5633" max="5633" width="45.5546875" style="11" customWidth="1"/>
    <col min="5634" max="5634" width="35.88671875" style="11" bestFit="1" customWidth="1"/>
    <col min="5635" max="5636" width="12" style="11" customWidth="1"/>
    <col min="5637" max="5637" width="12.44140625" style="11" customWidth="1"/>
    <col min="5638" max="5638" width="14" style="11" bestFit="1" customWidth="1"/>
    <col min="5639" max="5639" width="17.109375" style="11" customWidth="1"/>
    <col min="5640" max="5640" width="11.5546875" style="11" hidden="1" customWidth="1"/>
    <col min="5641" max="5641" width="10.5546875" style="11" customWidth="1"/>
    <col min="5642" max="5887" width="11.5546875" style="11" hidden="1"/>
    <col min="5888" max="5888" width="23.44140625" style="11" customWidth="1"/>
    <col min="5889" max="5889" width="45.5546875" style="11" customWidth="1"/>
    <col min="5890" max="5890" width="35.88671875" style="11" bestFit="1" customWidth="1"/>
    <col min="5891" max="5892" width="12" style="11" customWidth="1"/>
    <col min="5893" max="5893" width="12.44140625" style="11" customWidth="1"/>
    <col min="5894" max="5894" width="14" style="11" bestFit="1" customWidth="1"/>
    <col min="5895" max="5895" width="17.109375" style="11" customWidth="1"/>
    <col min="5896" max="5896" width="11.5546875" style="11" hidden="1" customWidth="1"/>
    <col min="5897" max="5897" width="10.5546875" style="11" customWidth="1"/>
    <col min="5898" max="6143" width="11.5546875" style="11" hidden="1"/>
    <col min="6144" max="6144" width="23.44140625" style="11" customWidth="1"/>
    <col min="6145" max="6145" width="45.5546875" style="11" customWidth="1"/>
    <col min="6146" max="6146" width="35.88671875" style="11" bestFit="1" customWidth="1"/>
    <col min="6147" max="6148" width="12" style="11" customWidth="1"/>
    <col min="6149" max="6149" width="12.44140625" style="11" customWidth="1"/>
    <col min="6150" max="6150" width="14" style="11" bestFit="1" customWidth="1"/>
    <col min="6151" max="6151" width="17.109375" style="11" customWidth="1"/>
    <col min="6152" max="6152" width="11.5546875" style="11" hidden="1" customWidth="1"/>
    <col min="6153" max="6153" width="10.5546875" style="11" customWidth="1"/>
    <col min="6154" max="6399" width="11.5546875" style="11" hidden="1"/>
    <col min="6400" max="6400" width="23.44140625" style="11" customWidth="1"/>
    <col min="6401" max="6401" width="45.5546875" style="11" customWidth="1"/>
    <col min="6402" max="6402" width="35.88671875" style="11" bestFit="1" customWidth="1"/>
    <col min="6403" max="6404" width="12" style="11" customWidth="1"/>
    <col min="6405" max="6405" width="12.44140625" style="11" customWidth="1"/>
    <col min="6406" max="6406" width="14" style="11" bestFit="1" customWidth="1"/>
    <col min="6407" max="6407" width="17.109375" style="11" customWidth="1"/>
    <col min="6408" max="6408" width="11.5546875" style="11" hidden="1" customWidth="1"/>
    <col min="6409" max="6409" width="10.5546875" style="11" customWidth="1"/>
    <col min="6410" max="6655" width="11.5546875" style="11" hidden="1"/>
    <col min="6656" max="6656" width="23.44140625" style="11" customWidth="1"/>
    <col min="6657" max="6657" width="45.5546875" style="11" customWidth="1"/>
    <col min="6658" max="6658" width="35.88671875" style="11" bestFit="1" customWidth="1"/>
    <col min="6659" max="6660" width="12" style="11" customWidth="1"/>
    <col min="6661" max="6661" width="12.44140625" style="11" customWidth="1"/>
    <col min="6662" max="6662" width="14" style="11" bestFit="1" customWidth="1"/>
    <col min="6663" max="6663" width="17.109375" style="11" customWidth="1"/>
    <col min="6664" max="6664" width="11.5546875" style="11" hidden="1" customWidth="1"/>
    <col min="6665" max="6665" width="10.5546875" style="11" customWidth="1"/>
    <col min="6666" max="6911" width="11.5546875" style="11" hidden="1"/>
    <col min="6912" max="6912" width="23.44140625" style="11" customWidth="1"/>
    <col min="6913" max="6913" width="45.5546875" style="11" customWidth="1"/>
    <col min="6914" max="6914" width="35.88671875" style="11" bestFit="1" customWidth="1"/>
    <col min="6915" max="6916" width="12" style="11" customWidth="1"/>
    <col min="6917" max="6917" width="12.44140625" style="11" customWidth="1"/>
    <col min="6918" max="6918" width="14" style="11" bestFit="1" customWidth="1"/>
    <col min="6919" max="6919" width="17.109375" style="11" customWidth="1"/>
    <col min="6920" max="6920" width="11.5546875" style="11" hidden="1" customWidth="1"/>
    <col min="6921" max="6921" width="10.5546875" style="11" customWidth="1"/>
    <col min="6922" max="7167" width="11.5546875" style="11" hidden="1"/>
    <col min="7168" max="7168" width="23.44140625" style="11" customWidth="1"/>
    <col min="7169" max="7169" width="45.5546875" style="11" customWidth="1"/>
    <col min="7170" max="7170" width="35.88671875" style="11" bestFit="1" customWidth="1"/>
    <col min="7171" max="7172" width="12" style="11" customWidth="1"/>
    <col min="7173" max="7173" width="12.44140625" style="11" customWidth="1"/>
    <col min="7174" max="7174" width="14" style="11" bestFit="1" customWidth="1"/>
    <col min="7175" max="7175" width="17.109375" style="11" customWidth="1"/>
    <col min="7176" max="7176" width="11.5546875" style="11" hidden="1" customWidth="1"/>
    <col min="7177" max="7177" width="10.5546875" style="11" customWidth="1"/>
    <col min="7178" max="7423" width="11.5546875" style="11" hidden="1"/>
    <col min="7424" max="7424" width="23.44140625" style="11" customWidth="1"/>
    <col min="7425" max="7425" width="45.5546875" style="11" customWidth="1"/>
    <col min="7426" max="7426" width="35.88671875" style="11" bestFit="1" customWidth="1"/>
    <col min="7427" max="7428" width="12" style="11" customWidth="1"/>
    <col min="7429" max="7429" width="12.44140625" style="11" customWidth="1"/>
    <col min="7430" max="7430" width="14" style="11" bestFit="1" customWidth="1"/>
    <col min="7431" max="7431" width="17.109375" style="11" customWidth="1"/>
    <col min="7432" max="7432" width="11.5546875" style="11" hidden="1" customWidth="1"/>
    <col min="7433" max="7433" width="10.5546875" style="11" customWidth="1"/>
    <col min="7434" max="7679" width="11.5546875" style="11" hidden="1"/>
    <col min="7680" max="7680" width="23.44140625" style="11" customWidth="1"/>
    <col min="7681" max="7681" width="45.5546875" style="11" customWidth="1"/>
    <col min="7682" max="7682" width="35.88671875" style="11" bestFit="1" customWidth="1"/>
    <col min="7683" max="7684" width="12" style="11" customWidth="1"/>
    <col min="7685" max="7685" width="12.44140625" style="11" customWidth="1"/>
    <col min="7686" max="7686" width="14" style="11" bestFit="1" customWidth="1"/>
    <col min="7687" max="7687" width="17.109375" style="11" customWidth="1"/>
    <col min="7688" max="7688" width="11.5546875" style="11" hidden="1" customWidth="1"/>
    <col min="7689" max="7689" width="10.5546875" style="11" customWidth="1"/>
    <col min="7690" max="7935" width="11.5546875" style="11" hidden="1"/>
    <col min="7936" max="7936" width="23.44140625" style="11" customWidth="1"/>
    <col min="7937" max="7937" width="45.5546875" style="11" customWidth="1"/>
    <col min="7938" max="7938" width="35.88671875" style="11" bestFit="1" customWidth="1"/>
    <col min="7939" max="7940" width="12" style="11" customWidth="1"/>
    <col min="7941" max="7941" width="12.44140625" style="11" customWidth="1"/>
    <col min="7942" max="7942" width="14" style="11" bestFit="1" customWidth="1"/>
    <col min="7943" max="7943" width="17.109375" style="11" customWidth="1"/>
    <col min="7944" max="7944" width="11.5546875" style="11" hidden="1" customWidth="1"/>
    <col min="7945" max="7945" width="10.5546875" style="11" customWidth="1"/>
    <col min="7946" max="8191" width="11.5546875" style="11" hidden="1"/>
    <col min="8192" max="8192" width="23.44140625" style="11" customWidth="1"/>
    <col min="8193" max="8193" width="45.5546875" style="11" customWidth="1"/>
    <col min="8194" max="8194" width="35.88671875" style="11" bestFit="1" customWidth="1"/>
    <col min="8195" max="8196" width="12" style="11" customWidth="1"/>
    <col min="8197" max="8197" width="12.44140625" style="11" customWidth="1"/>
    <col min="8198" max="8198" width="14" style="11" bestFit="1" customWidth="1"/>
    <col min="8199" max="8199" width="17.109375" style="11" customWidth="1"/>
    <col min="8200" max="8200" width="11.5546875" style="11" hidden="1" customWidth="1"/>
    <col min="8201" max="8201" width="10.5546875" style="11" customWidth="1"/>
    <col min="8202" max="8447" width="11.5546875" style="11" hidden="1"/>
    <col min="8448" max="8448" width="23.44140625" style="11" customWidth="1"/>
    <col min="8449" max="8449" width="45.5546875" style="11" customWidth="1"/>
    <col min="8450" max="8450" width="35.88671875" style="11" bestFit="1" customWidth="1"/>
    <col min="8451" max="8452" width="12" style="11" customWidth="1"/>
    <col min="8453" max="8453" width="12.44140625" style="11" customWidth="1"/>
    <col min="8454" max="8454" width="14" style="11" bestFit="1" customWidth="1"/>
    <col min="8455" max="8455" width="17.109375" style="11" customWidth="1"/>
    <col min="8456" max="8456" width="11.5546875" style="11" hidden="1" customWidth="1"/>
    <col min="8457" max="8457" width="10.5546875" style="11" customWidth="1"/>
    <col min="8458" max="8703" width="11.5546875" style="11" hidden="1"/>
    <col min="8704" max="8704" width="23.44140625" style="11" customWidth="1"/>
    <col min="8705" max="8705" width="45.5546875" style="11" customWidth="1"/>
    <col min="8706" max="8706" width="35.88671875" style="11" bestFit="1" customWidth="1"/>
    <col min="8707" max="8708" width="12" style="11" customWidth="1"/>
    <col min="8709" max="8709" width="12.44140625" style="11" customWidth="1"/>
    <col min="8710" max="8710" width="14" style="11" bestFit="1" customWidth="1"/>
    <col min="8711" max="8711" width="17.109375" style="11" customWidth="1"/>
    <col min="8712" max="8712" width="11.5546875" style="11" hidden="1" customWidth="1"/>
    <col min="8713" max="8713" width="10.5546875" style="11" customWidth="1"/>
    <col min="8714" max="8959" width="11.5546875" style="11" hidden="1"/>
    <col min="8960" max="8960" width="23.44140625" style="11" customWidth="1"/>
    <col min="8961" max="8961" width="45.5546875" style="11" customWidth="1"/>
    <col min="8962" max="8962" width="35.88671875" style="11" bestFit="1" customWidth="1"/>
    <col min="8963" max="8964" width="12" style="11" customWidth="1"/>
    <col min="8965" max="8965" width="12.44140625" style="11" customWidth="1"/>
    <col min="8966" max="8966" width="14" style="11" bestFit="1" customWidth="1"/>
    <col min="8967" max="8967" width="17.109375" style="11" customWidth="1"/>
    <col min="8968" max="8968" width="11.5546875" style="11" hidden="1" customWidth="1"/>
    <col min="8969" max="8969" width="10.5546875" style="11" customWidth="1"/>
    <col min="8970" max="9215" width="11.5546875" style="11" hidden="1"/>
    <col min="9216" max="9216" width="23.44140625" style="11" customWidth="1"/>
    <col min="9217" max="9217" width="45.5546875" style="11" customWidth="1"/>
    <col min="9218" max="9218" width="35.88671875" style="11" bestFit="1" customWidth="1"/>
    <col min="9219" max="9220" width="12" style="11" customWidth="1"/>
    <col min="9221" max="9221" width="12.44140625" style="11" customWidth="1"/>
    <col min="9222" max="9222" width="14" style="11" bestFit="1" customWidth="1"/>
    <col min="9223" max="9223" width="17.109375" style="11" customWidth="1"/>
    <col min="9224" max="9224" width="11.5546875" style="11" hidden="1" customWidth="1"/>
    <col min="9225" max="9225" width="10.5546875" style="11" customWidth="1"/>
    <col min="9226" max="9471" width="11.5546875" style="11" hidden="1"/>
    <col min="9472" max="9472" width="23.44140625" style="11" customWidth="1"/>
    <col min="9473" max="9473" width="45.5546875" style="11" customWidth="1"/>
    <col min="9474" max="9474" width="35.88671875" style="11" bestFit="1" customWidth="1"/>
    <col min="9475" max="9476" width="12" style="11" customWidth="1"/>
    <col min="9477" max="9477" width="12.44140625" style="11" customWidth="1"/>
    <col min="9478" max="9478" width="14" style="11" bestFit="1" customWidth="1"/>
    <col min="9479" max="9479" width="17.109375" style="11" customWidth="1"/>
    <col min="9480" max="9480" width="11.5546875" style="11" hidden="1" customWidth="1"/>
    <col min="9481" max="9481" width="10.5546875" style="11" customWidth="1"/>
    <col min="9482" max="9727" width="11.5546875" style="11" hidden="1"/>
    <col min="9728" max="9728" width="23.44140625" style="11" customWidth="1"/>
    <col min="9729" max="9729" width="45.5546875" style="11" customWidth="1"/>
    <col min="9730" max="9730" width="35.88671875" style="11" bestFit="1" customWidth="1"/>
    <col min="9731" max="9732" width="12" style="11" customWidth="1"/>
    <col min="9733" max="9733" width="12.44140625" style="11" customWidth="1"/>
    <col min="9734" max="9734" width="14" style="11" bestFit="1" customWidth="1"/>
    <col min="9735" max="9735" width="17.109375" style="11" customWidth="1"/>
    <col min="9736" max="9736" width="11.5546875" style="11" hidden="1" customWidth="1"/>
    <col min="9737" max="9737" width="10.5546875" style="11" customWidth="1"/>
    <col min="9738" max="9983" width="11.5546875" style="11" hidden="1"/>
    <col min="9984" max="9984" width="23.44140625" style="11" customWidth="1"/>
    <col min="9985" max="9985" width="45.5546875" style="11" customWidth="1"/>
    <col min="9986" max="9986" width="35.88671875" style="11" bestFit="1" customWidth="1"/>
    <col min="9987" max="9988" width="12" style="11" customWidth="1"/>
    <col min="9989" max="9989" width="12.44140625" style="11" customWidth="1"/>
    <col min="9990" max="9990" width="14" style="11" bestFit="1" customWidth="1"/>
    <col min="9991" max="9991" width="17.109375" style="11" customWidth="1"/>
    <col min="9992" max="9992" width="11.5546875" style="11" hidden="1" customWidth="1"/>
    <col min="9993" max="9993" width="10.5546875" style="11" customWidth="1"/>
    <col min="9994" max="10239" width="11.5546875" style="11" hidden="1"/>
    <col min="10240" max="10240" width="23.44140625" style="11" customWidth="1"/>
    <col min="10241" max="10241" width="45.5546875" style="11" customWidth="1"/>
    <col min="10242" max="10242" width="35.88671875" style="11" bestFit="1" customWidth="1"/>
    <col min="10243" max="10244" width="12" style="11" customWidth="1"/>
    <col min="10245" max="10245" width="12.44140625" style="11" customWidth="1"/>
    <col min="10246" max="10246" width="14" style="11" bestFit="1" customWidth="1"/>
    <col min="10247" max="10247" width="17.109375" style="11" customWidth="1"/>
    <col min="10248" max="10248" width="11.5546875" style="11" hidden="1" customWidth="1"/>
    <col min="10249" max="10249" width="10.5546875" style="11" customWidth="1"/>
    <col min="10250" max="10495" width="11.5546875" style="11" hidden="1"/>
    <col min="10496" max="10496" width="23.44140625" style="11" customWidth="1"/>
    <col min="10497" max="10497" width="45.5546875" style="11" customWidth="1"/>
    <col min="10498" max="10498" width="35.88671875" style="11" bestFit="1" customWidth="1"/>
    <col min="10499" max="10500" width="12" style="11" customWidth="1"/>
    <col min="10501" max="10501" width="12.44140625" style="11" customWidth="1"/>
    <col min="10502" max="10502" width="14" style="11" bestFit="1" customWidth="1"/>
    <col min="10503" max="10503" width="17.109375" style="11" customWidth="1"/>
    <col min="10504" max="10504" width="11.5546875" style="11" hidden="1" customWidth="1"/>
    <col min="10505" max="10505" width="10.5546875" style="11" customWidth="1"/>
    <col min="10506" max="10751" width="11.5546875" style="11" hidden="1"/>
    <col min="10752" max="10752" width="23.44140625" style="11" customWidth="1"/>
    <col min="10753" max="10753" width="45.5546875" style="11" customWidth="1"/>
    <col min="10754" max="10754" width="35.88671875" style="11" bestFit="1" customWidth="1"/>
    <col min="10755" max="10756" width="12" style="11" customWidth="1"/>
    <col min="10757" max="10757" width="12.44140625" style="11" customWidth="1"/>
    <col min="10758" max="10758" width="14" style="11" bestFit="1" customWidth="1"/>
    <col min="10759" max="10759" width="17.109375" style="11" customWidth="1"/>
    <col min="10760" max="10760" width="11.5546875" style="11" hidden="1" customWidth="1"/>
    <col min="10761" max="10761" width="10.5546875" style="11" customWidth="1"/>
    <col min="10762" max="11007" width="11.5546875" style="11" hidden="1"/>
    <col min="11008" max="11008" width="23.44140625" style="11" customWidth="1"/>
    <col min="11009" max="11009" width="45.5546875" style="11" customWidth="1"/>
    <col min="11010" max="11010" width="35.88671875" style="11" bestFit="1" customWidth="1"/>
    <col min="11011" max="11012" width="12" style="11" customWidth="1"/>
    <col min="11013" max="11013" width="12.44140625" style="11" customWidth="1"/>
    <col min="11014" max="11014" width="14" style="11" bestFit="1" customWidth="1"/>
    <col min="11015" max="11015" width="17.109375" style="11" customWidth="1"/>
    <col min="11016" max="11016" width="11.5546875" style="11" hidden="1" customWidth="1"/>
    <col min="11017" max="11017" width="10.5546875" style="11" customWidth="1"/>
    <col min="11018" max="11263" width="11.5546875" style="11" hidden="1"/>
    <col min="11264" max="11264" width="23.44140625" style="11" customWidth="1"/>
    <col min="11265" max="11265" width="45.5546875" style="11" customWidth="1"/>
    <col min="11266" max="11266" width="35.88671875" style="11" bestFit="1" customWidth="1"/>
    <col min="11267" max="11268" width="12" style="11" customWidth="1"/>
    <col min="11269" max="11269" width="12.44140625" style="11" customWidth="1"/>
    <col min="11270" max="11270" width="14" style="11" bestFit="1" customWidth="1"/>
    <col min="11271" max="11271" width="17.109375" style="11" customWidth="1"/>
    <col min="11272" max="11272" width="11.5546875" style="11" hidden="1" customWidth="1"/>
    <col min="11273" max="11273" width="10.5546875" style="11" customWidth="1"/>
    <col min="11274" max="11519" width="11.5546875" style="11" hidden="1"/>
    <col min="11520" max="11520" width="23.44140625" style="11" customWidth="1"/>
    <col min="11521" max="11521" width="45.5546875" style="11" customWidth="1"/>
    <col min="11522" max="11522" width="35.88671875" style="11" bestFit="1" customWidth="1"/>
    <col min="11523" max="11524" width="12" style="11" customWidth="1"/>
    <col min="11525" max="11525" width="12.44140625" style="11" customWidth="1"/>
    <col min="11526" max="11526" width="14" style="11" bestFit="1" customWidth="1"/>
    <col min="11527" max="11527" width="17.109375" style="11" customWidth="1"/>
    <col min="11528" max="11528" width="11.5546875" style="11" hidden="1" customWidth="1"/>
    <col min="11529" max="11529" width="10.5546875" style="11" customWidth="1"/>
    <col min="11530" max="11775" width="11.5546875" style="11" hidden="1"/>
    <col min="11776" max="11776" width="23.44140625" style="11" customWidth="1"/>
    <col min="11777" max="11777" width="45.5546875" style="11" customWidth="1"/>
    <col min="11778" max="11778" width="35.88671875" style="11" bestFit="1" customWidth="1"/>
    <col min="11779" max="11780" width="12" style="11" customWidth="1"/>
    <col min="11781" max="11781" width="12.44140625" style="11" customWidth="1"/>
    <col min="11782" max="11782" width="14" style="11" bestFit="1" customWidth="1"/>
    <col min="11783" max="11783" width="17.109375" style="11" customWidth="1"/>
    <col min="11784" max="11784" width="11.5546875" style="11" hidden="1" customWidth="1"/>
    <col min="11785" max="11785" width="10.5546875" style="11" customWidth="1"/>
    <col min="11786" max="12031" width="11.5546875" style="11" hidden="1"/>
    <col min="12032" max="12032" width="23.44140625" style="11" customWidth="1"/>
    <col min="12033" max="12033" width="45.5546875" style="11" customWidth="1"/>
    <col min="12034" max="12034" width="35.88671875" style="11" bestFit="1" customWidth="1"/>
    <col min="12035" max="12036" width="12" style="11" customWidth="1"/>
    <col min="12037" max="12037" width="12.44140625" style="11" customWidth="1"/>
    <col min="12038" max="12038" width="14" style="11" bestFit="1" customWidth="1"/>
    <col min="12039" max="12039" width="17.109375" style="11" customWidth="1"/>
    <col min="12040" max="12040" width="11.5546875" style="11" hidden="1" customWidth="1"/>
    <col min="12041" max="12041" width="10.5546875" style="11" customWidth="1"/>
    <col min="12042" max="12287" width="11.5546875" style="11" hidden="1"/>
    <col min="12288" max="12288" width="23.44140625" style="11" customWidth="1"/>
    <col min="12289" max="12289" width="45.5546875" style="11" customWidth="1"/>
    <col min="12290" max="12290" width="35.88671875" style="11" bestFit="1" customWidth="1"/>
    <col min="12291" max="12292" width="12" style="11" customWidth="1"/>
    <col min="12293" max="12293" width="12.44140625" style="11" customWidth="1"/>
    <col min="12294" max="12294" width="14" style="11" bestFit="1" customWidth="1"/>
    <col min="12295" max="12295" width="17.109375" style="11" customWidth="1"/>
    <col min="12296" max="12296" width="11.5546875" style="11" hidden="1" customWidth="1"/>
    <col min="12297" max="12297" width="10.5546875" style="11" customWidth="1"/>
    <col min="12298" max="12543" width="11.5546875" style="11" hidden="1"/>
    <col min="12544" max="12544" width="23.44140625" style="11" customWidth="1"/>
    <col min="12545" max="12545" width="45.5546875" style="11" customWidth="1"/>
    <col min="12546" max="12546" width="35.88671875" style="11" bestFit="1" customWidth="1"/>
    <col min="12547" max="12548" width="12" style="11" customWidth="1"/>
    <col min="12549" max="12549" width="12.44140625" style="11" customWidth="1"/>
    <col min="12550" max="12550" width="14" style="11" bestFit="1" customWidth="1"/>
    <col min="12551" max="12551" width="17.109375" style="11" customWidth="1"/>
    <col min="12552" max="12552" width="11.5546875" style="11" hidden="1" customWidth="1"/>
    <col min="12553" max="12553" width="10.5546875" style="11" customWidth="1"/>
    <col min="12554" max="12799" width="11.5546875" style="11" hidden="1"/>
    <col min="12800" max="12800" width="23.44140625" style="11" customWidth="1"/>
    <col min="12801" max="12801" width="45.5546875" style="11" customWidth="1"/>
    <col min="12802" max="12802" width="35.88671875" style="11" bestFit="1" customWidth="1"/>
    <col min="12803" max="12804" width="12" style="11" customWidth="1"/>
    <col min="12805" max="12805" width="12.44140625" style="11" customWidth="1"/>
    <col min="12806" max="12806" width="14" style="11" bestFit="1" customWidth="1"/>
    <col min="12807" max="12807" width="17.109375" style="11" customWidth="1"/>
    <col min="12808" max="12808" width="11.5546875" style="11" hidden="1" customWidth="1"/>
    <col min="12809" max="12809" width="10.5546875" style="11" customWidth="1"/>
    <col min="12810" max="13055" width="11.5546875" style="11" hidden="1"/>
    <col min="13056" max="13056" width="23.44140625" style="11" customWidth="1"/>
    <col min="13057" max="13057" width="45.5546875" style="11" customWidth="1"/>
    <col min="13058" max="13058" width="35.88671875" style="11" bestFit="1" customWidth="1"/>
    <col min="13059" max="13060" width="12" style="11" customWidth="1"/>
    <col min="13061" max="13061" width="12.44140625" style="11" customWidth="1"/>
    <col min="13062" max="13062" width="14" style="11" bestFit="1" customWidth="1"/>
    <col min="13063" max="13063" width="17.109375" style="11" customWidth="1"/>
    <col min="13064" max="13064" width="11.5546875" style="11" hidden="1" customWidth="1"/>
    <col min="13065" max="13065" width="10.5546875" style="11" customWidth="1"/>
    <col min="13066" max="13311" width="11.5546875" style="11" hidden="1"/>
    <col min="13312" max="13312" width="23.44140625" style="11" customWidth="1"/>
    <col min="13313" max="13313" width="45.5546875" style="11" customWidth="1"/>
    <col min="13314" max="13314" width="35.88671875" style="11" bestFit="1" customWidth="1"/>
    <col min="13315" max="13316" width="12" style="11" customWidth="1"/>
    <col min="13317" max="13317" width="12.44140625" style="11" customWidth="1"/>
    <col min="13318" max="13318" width="14" style="11" bestFit="1" customWidth="1"/>
    <col min="13319" max="13319" width="17.109375" style="11" customWidth="1"/>
    <col min="13320" max="13320" width="11.5546875" style="11" hidden="1" customWidth="1"/>
    <col min="13321" max="13321" width="10.5546875" style="11" customWidth="1"/>
    <col min="13322" max="13567" width="11.5546875" style="11" hidden="1"/>
    <col min="13568" max="13568" width="23.44140625" style="11" customWidth="1"/>
    <col min="13569" max="13569" width="45.5546875" style="11" customWidth="1"/>
    <col min="13570" max="13570" width="35.88671875" style="11" bestFit="1" customWidth="1"/>
    <col min="13571" max="13572" width="12" style="11" customWidth="1"/>
    <col min="13573" max="13573" width="12.44140625" style="11" customWidth="1"/>
    <col min="13574" max="13574" width="14" style="11" bestFit="1" customWidth="1"/>
    <col min="13575" max="13575" width="17.109375" style="11" customWidth="1"/>
    <col min="13576" max="13576" width="11.5546875" style="11" hidden="1" customWidth="1"/>
    <col min="13577" max="13577" width="10.5546875" style="11" customWidth="1"/>
    <col min="13578" max="13823" width="11.5546875" style="11" hidden="1"/>
    <col min="13824" max="13824" width="23.44140625" style="11" customWidth="1"/>
    <col min="13825" max="13825" width="45.5546875" style="11" customWidth="1"/>
    <col min="13826" max="13826" width="35.88671875" style="11" bestFit="1" customWidth="1"/>
    <col min="13827" max="13828" width="12" style="11" customWidth="1"/>
    <col min="13829" max="13829" width="12.44140625" style="11" customWidth="1"/>
    <col min="13830" max="13830" width="14" style="11" bestFit="1" customWidth="1"/>
    <col min="13831" max="13831" width="17.109375" style="11" customWidth="1"/>
    <col min="13832" max="13832" width="11.5546875" style="11" hidden="1" customWidth="1"/>
    <col min="13833" max="13833" width="10.5546875" style="11" customWidth="1"/>
    <col min="13834" max="14079" width="11.5546875" style="11" hidden="1"/>
    <col min="14080" max="14080" width="23.44140625" style="11" customWidth="1"/>
    <col min="14081" max="14081" width="45.5546875" style="11" customWidth="1"/>
    <col min="14082" max="14082" width="35.88671875" style="11" bestFit="1" customWidth="1"/>
    <col min="14083" max="14084" width="12" style="11" customWidth="1"/>
    <col min="14085" max="14085" width="12.44140625" style="11" customWidth="1"/>
    <col min="14086" max="14086" width="14" style="11" bestFit="1" customWidth="1"/>
    <col min="14087" max="14087" width="17.109375" style="11" customWidth="1"/>
    <col min="14088" max="14088" width="11.5546875" style="11" hidden="1" customWidth="1"/>
    <col min="14089" max="14089" width="10.5546875" style="11" customWidth="1"/>
    <col min="14090" max="14335" width="11.5546875" style="11" hidden="1"/>
    <col min="14336" max="14336" width="23.44140625" style="11" customWidth="1"/>
    <col min="14337" max="14337" width="45.5546875" style="11" customWidth="1"/>
    <col min="14338" max="14338" width="35.88671875" style="11" bestFit="1" customWidth="1"/>
    <col min="14339" max="14340" width="12" style="11" customWidth="1"/>
    <col min="14341" max="14341" width="12.44140625" style="11" customWidth="1"/>
    <col min="14342" max="14342" width="14" style="11" bestFit="1" customWidth="1"/>
    <col min="14343" max="14343" width="17.109375" style="11" customWidth="1"/>
    <col min="14344" max="14344" width="11.5546875" style="11" hidden="1" customWidth="1"/>
    <col min="14345" max="14345" width="10.5546875" style="11" customWidth="1"/>
    <col min="14346" max="14591" width="11.5546875" style="11" hidden="1"/>
    <col min="14592" max="14592" width="23.44140625" style="11" customWidth="1"/>
    <col min="14593" max="14593" width="45.5546875" style="11" customWidth="1"/>
    <col min="14594" max="14594" width="35.88671875" style="11" bestFit="1" customWidth="1"/>
    <col min="14595" max="14596" width="12" style="11" customWidth="1"/>
    <col min="14597" max="14597" width="12.44140625" style="11" customWidth="1"/>
    <col min="14598" max="14598" width="14" style="11" bestFit="1" customWidth="1"/>
    <col min="14599" max="14599" width="17.109375" style="11" customWidth="1"/>
    <col min="14600" max="14600" width="11.5546875" style="11" hidden="1" customWidth="1"/>
    <col min="14601" max="14601" width="10.5546875" style="11" customWidth="1"/>
    <col min="14602" max="14847" width="11.5546875" style="11" hidden="1"/>
    <col min="14848" max="14848" width="23.44140625" style="11" customWidth="1"/>
    <col min="14849" max="14849" width="45.5546875" style="11" customWidth="1"/>
    <col min="14850" max="14850" width="35.88671875" style="11" bestFit="1" customWidth="1"/>
    <col min="14851" max="14852" width="12" style="11" customWidth="1"/>
    <col min="14853" max="14853" width="12.44140625" style="11" customWidth="1"/>
    <col min="14854" max="14854" width="14" style="11" bestFit="1" customWidth="1"/>
    <col min="14855" max="14855" width="17.109375" style="11" customWidth="1"/>
    <col min="14856" max="14856" width="11.5546875" style="11" hidden="1" customWidth="1"/>
    <col min="14857" max="14857" width="10.5546875" style="11" customWidth="1"/>
    <col min="14858" max="15103" width="11.5546875" style="11" hidden="1"/>
    <col min="15104" max="15104" width="23.44140625" style="11" customWidth="1"/>
    <col min="15105" max="15105" width="45.5546875" style="11" customWidth="1"/>
    <col min="15106" max="15106" width="35.88671875" style="11" bestFit="1" customWidth="1"/>
    <col min="15107" max="15108" width="12" style="11" customWidth="1"/>
    <col min="15109" max="15109" width="12.44140625" style="11" customWidth="1"/>
    <col min="15110" max="15110" width="14" style="11" bestFit="1" customWidth="1"/>
    <col min="15111" max="15111" width="17.109375" style="11" customWidth="1"/>
    <col min="15112" max="15112" width="11.5546875" style="11" hidden="1" customWidth="1"/>
    <col min="15113" max="15113" width="10.5546875" style="11" customWidth="1"/>
    <col min="15114" max="15359" width="11.5546875" style="11" hidden="1"/>
    <col min="15360" max="15360" width="23.44140625" style="11" customWidth="1"/>
    <col min="15361" max="15361" width="45.5546875" style="11" customWidth="1"/>
    <col min="15362" max="15362" width="35.88671875" style="11" bestFit="1" customWidth="1"/>
    <col min="15363" max="15364" width="12" style="11" customWidth="1"/>
    <col min="15365" max="15365" width="12.44140625" style="11" customWidth="1"/>
    <col min="15366" max="15366" width="14" style="11" bestFit="1" customWidth="1"/>
    <col min="15367" max="15367" width="17.109375" style="11" customWidth="1"/>
    <col min="15368" max="15368" width="11.5546875" style="11" hidden="1" customWidth="1"/>
    <col min="15369" max="15369" width="10.5546875" style="11" customWidth="1"/>
    <col min="15370" max="15615" width="11.5546875" style="11" hidden="1"/>
    <col min="15616" max="15616" width="23.44140625" style="11" customWidth="1"/>
    <col min="15617" max="15617" width="45.5546875" style="11" customWidth="1"/>
    <col min="15618" max="15618" width="35.88671875" style="11" bestFit="1" customWidth="1"/>
    <col min="15619" max="15620" width="12" style="11" customWidth="1"/>
    <col min="15621" max="15621" width="12.44140625" style="11" customWidth="1"/>
    <col min="15622" max="15622" width="14" style="11" bestFit="1" customWidth="1"/>
    <col min="15623" max="15623" width="17.109375" style="11" customWidth="1"/>
    <col min="15624" max="15624" width="11.5546875" style="11" hidden="1" customWidth="1"/>
    <col min="15625" max="15625" width="10.5546875" style="11" customWidth="1"/>
    <col min="15626" max="15871" width="11.5546875" style="11" hidden="1"/>
    <col min="15872" max="15872" width="23.44140625" style="11" customWidth="1"/>
    <col min="15873" max="15873" width="45.5546875" style="11" customWidth="1"/>
    <col min="15874" max="15874" width="35.88671875" style="11" bestFit="1" customWidth="1"/>
    <col min="15875" max="15876" width="12" style="11" customWidth="1"/>
    <col min="15877" max="15877" width="12.44140625" style="11" customWidth="1"/>
    <col min="15878" max="15878" width="14" style="11" bestFit="1" customWidth="1"/>
    <col min="15879" max="15879" width="17.109375" style="11" customWidth="1"/>
    <col min="15880" max="15880" width="11.5546875" style="11" hidden="1" customWidth="1"/>
    <col min="15881" max="15881" width="10.5546875" style="11" customWidth="1"/>
    <col min="15882" max="16127" width="11.5546875" style="11" hidden="1"/>
    <col min="16128" max="16128" width="23.44140625" style="11" customWidth="1"/>
    <col min="16129" max="16129" width="45.5546875" style="11" customWidth="1"/>
    <col min="16130" max="16130" width="35.88671875" style="11" bestFit="1" customWidth="1"/>
    <col min="16131" max="16132" width="12" style="11" customWidth="1"/>
    <col min="16133" max="16133" width="12.44140625" style="11" customWidth="1"/>
    <col min="16134" max="16134" width="14" style="11" bestFit="1" customWidth="1"/>
    <col min="16135" max="16135" width="17.109375" style="11" customWidth="1"/>
    <col min="16136" max="16136" width="11.5546875" style="11" hidden="1" customWidth="1"/>
    <col min="16137" max="16137" width="10.5546875" style="11" customWidth="1"/>
    <col min="16138" max="16138" width="0" style="11" hidden="1"/>
    <col min="16139" max="16384" width="11.5546875" style="11" hidden="1"/>
  </cols>
  <sheetData>
    <row r="1" spans="2:9" ht="13.8" x14ac:dyDescent="0.25">
      <c r="C1" s="11"/>
      <c r="D1" s="12"/>
      <c r="E1" s="12"/>
      <c r="F1" s="12"/>
      <c r="G1" s="12"/>
      <c r="H1" s="11"/>
      <c r="I1" s="11"/>
    </row>
    <row r="2" spans="2:9" s="19" customFormat="1" ht="20.100000000000001" customHeight="1" x14ac:dyDescent="0.25">
      <c r="B2" s="13" t="s">
        <v>0</v>
      </c>
      <c r="C2" s="14" t="s">
        <v>1</v>
      </c>
      <c r="D2" s="15">
        <v>44987</v>
      </c>
      <c r="E2" s="15">
        <v>44986</v>
      </c>
      <c r="F2" s="16" t="s">
        <v>2</v>
      </c>
      <c r="G2" s="17" t="s">
        <v>3</v>
      </c>
      <c r="H2" s="18"/>
      <c r="I2" s="18"/>
    </row>
    <row r="3" spans="2:9" ht="13.8" x14ac:dyDescent="0.25">
      <c r="B3" s="20" t="s">
        <v>4</v>
      </c>
      <c r="C3" s="21"/>
      <c r="D3" s="22" t="s">
        <v>5</v>
      </c>
      <c r="E3" s="22" t="s">
        <v>5</v>
      </c>
      <c r="F3" s="23"/>
      <c r="G3" s="24"/>
      <c r="H3" s="11"/>
      <c r="I3" s="11"/>
    </row>
    <row r="4" spans="2:9" ht="13.8" x14ac:dyDescent="0.25">
      <c r="B4" s="25" t="s">
        <v>6</v>
      </c>
      <c r="C4" s="26" t="s">
        <v>7</v>
      </c>
      <c r="D4" s="27">
        <v>0.3</v>
      </c>
      <c r="E4" s="27">
        <v>0.28000000000000003</v>
      </c>
      <c r="F4" s="28">
        <v>7.1429000000000006E-2</v>
      </c>
      <c r="G4" s="29">
        <v>182714</v>
      </c>
      <c r="H4" s="11"/>
      <c r="I4" s="11"/>
    </row>
    <row r="5" spans="2:9" ht="13.8" x14ac:dyDescent="0.25">
      <c r="B5" s="25" t="s">
        <v>8</v>
      </c>
      <c r="C5" s="30" t="s">
        <v>9</v>
      </c>
      <c r="D5" s="31">
        <v>181.2</v>
      </c>
      <c r="E5" s="31">
        <v>181.2</v>
      </c>
      <c r="F5" s="32">
        <v>0</v>
      </c>
      <c r="G5" s="33">
        <v>397573</v>
      </c>
      <c r="H5" s="11"/>
      <c r="I5" s="11"/>
    </row>
    <row r="6" spans="2:9" ht="13.8" x14ac:dyDescent="0.25">
      <c r="B6" s="25" t="s">
        <v>8</v>
      </c>
      <c r="C6" s="26" t="s">
        <v>10</v>
      </c>
      <c r="D6" s="27">
        <v>150.80000000000001</v>
      </c>
      <c r="E6" s="27">
        <v>150.80000000000001</v>
      </c>
      <c r="F6" s="28">
        <v>0</v>
      </c>
      <c r="G6" s="29">
        <v>74202</v>
      </c>
      <c r="H6" s="11"/>
      <c r="I6" s="11"/>
    </row>
    <row r="7" spans="2:9" ht="15" customHeight="1" x14ac:dyDescent="0.25">
      <c r="B7" s="25" t="s">
        <v>11</v>
      </c>
      <c r="C7" s="30" t="s">
        <v>12</v>
      </c>
      <c r="D7" s="34">
        <v>3.96</v>
      </c>
      <c r="E7" s="34">
        <v>3.96</v>
      </c>
      <c r="F7" s="32">
        <v>0</v>
      </c>
      <c r="G7" s="33">
        <v>100</v>
      </c>
      <c r="I7" s="11"/>
    </row>
    <row r="8" spans="2:9" ht="15" customHeight="1" x14ac:dyDescent="0.25">
      <c r="B8" s="25" t="s">
        <v>13</v>
      </c>
      <c r="C8" s="26" t="s">
        <v>14</v>
      </c>
      <c r="D8" s="27">
        <v>1.1000000000000001</v>
      </c>
      <c r="E8" s="27">
        <v>1.1000000000000001</v>
      </c>
      <c r="F8" s="28">
        <v>0</v>
      </c>
      <c r="G8" s="29">
        <v>179500</v>
      </c>
      <c r="H8" s="11"/>
      <c r="I8" s="11"/>
    </row>
    <row r="9" spans="2:9" ht="15" customHeight="1" x14ac:dyDescent="0.25">
      <c r="B9" s="25" t="s">
        <v>8</v>
      </c>
      <c r="C9" s="30" t="s">
        <v>8</v>
      </c>
      <c r="D9" s="34" t="s">
        <v>5</v>
      </c>
      <c r="E9" s="34" t="s">
        <v>5</v>
      </c>
      <c r="F9" s="32"/>
      <c r="G9" s="33" t="s">
        <v>5</v>
      </c>
      <c r="H9" s="11"/>
      <c r="I9" s="11"/>
    </row>
    <row r="10" spans="2:9" ht="15" customHeight="1" x14ac:dyDescent="0.25">
      <c r="B10" s="20" t="s">
        <v>15</v>
      </c>
      <c r="C10" s="21"/>
      <c r="D10" s="36" t="s">
        <v>5</v>
      </c>
      <c r="E10" s="36" t="s">
        <v>5</v>
      </c>
      <c r="F10" s="37"/>
      <c r="G10" s="24" t="s">
        <v>5</v>
      </c>
      <c r="H10" s="11"/>
      <c r="I10" s="11"/>
    </row>
    <row r="11" spans="2:9" ht="15" customHeight="1" x14ac:dyDescent="0.25">
      <c r="B11" s="25" t="s">
        <v>16</v>
      </c>
      <c r="C11" s="26" t="s">
        <v>17</v>
      </c>
      <c r="D11" s="27">
        <v>1.59</v>
      </c>
      <c r="E11" s="27">
        <v>1.59</v>
      </c>
      <c r="F11" s="28">
        <v>0</v>
      </c>
      <c r="G11" s="29">
        <v>61660</v>
      </c>
      <c r="H11" s="11"/>
      <c r="I11" s="11"/>
    </row>
    <row r="12" spans="2:9" ht="15" customHeight="1" x14ac:dyDescent="0.25">
      <c r="B12" s="25" t="s">
        <v>8</v>
      </c>
      <c r="C12" s="30" t="s">
        <v>18</v>
      </c>
      <c r="D12" s="34">
        <v>1</v>
      </c>
      <c r="E12" s="34">
        <v>1</v>
      </c>
      <c r="F12" s="32">
        <v>0</v>
      </c>
      <c r="G12" s="33">
        <v>6723</v>
      </c>
      <c r="H12" s="11"/>
      <c r="I12" s="11"/>
    </row>
    <row r="13" spans="2:9" ht="13.8" x14ac:dyDescent="0.25">
      <c r="B13" s="25" t="s">
        <v>8</v>
      </c>
      <c r="C13" s="26" t="s">
        <v>19</v>
      </c>
      <c r="D13" s="27">
        <v>8.5</v>
      </c>
      <c r="E13" s="27">
        <v>8.8000000000000007</v>
      </c>
      <c r="F13" s="28">
        <v>-3.4091000000000003E-2</v>
      </c>
      <c r="G13" s="29">
        <v>14021246</v>
      </c>
      <c r="H13" s="11"/>
      <c r="I13" s="11"/>
    </row>
    <row r="14" spans="2:9" ht="15" customHeight="1" x14ac:dyDescent="0.25">
      <c r="B14" s="25" t="s">
        <v>8</v>
      </c>
      <c r="C14" s="30" t="s">
        <v>20</v>
      </c>
      <c r="D14" s="34">
        <v>1.27</v>
      </c>
      <c r="E14" s="34">
        <v>1.38</v>
      </c>
      <c r="F14" s="32">
        <v>-7.9710000000000003E-2</v>
      </c>
      <c r="G14" s="33">
        <v>29746484</v>
      </c>
      <c r="H14" s="11"/>
      <c r="I14" s="11"/>
    </row>
    <row r="15" spans="2:9" ht="15" customHeight="1" x14ac:dyDescent="0.25">
      <c r="B15" s="25"/>
      <c r="C15" s="26" t="s">
        <v>21</v>
      </c>
      <c r="D15" s="27"/>
      <c r="E15" s="27"/>
      <c r="F15" s="28"/>
      <c r="G15" s="29"/>
      <c r="H15" s="11"/>
      <c r="I15" s="11"/>
    </row>
    <row r="16" spans="2:9" ht="15" customHeight="1" x14ac:dyDescent="0.25">
      <c r="B16" s="20" t="s">
        <v>22</v>
      </c>
      <c r="C16" s="21"/>
      <c r="D16" s="36" t="s">
        <v>5</v>
      </c>
      <c r="E16" s="36" t="s">
        <v>5</v>
      </c>
      <c r="F16" s="37"/>
      <c r="G16" s="24"/>
      <c r="H16" s="11"/>
      <c r="I16" s="11"/>
    </row>
    <row r="17" spans="2:9" ht="15" customHeight="1" x14ac:dyDescent="0.25">
      <c r="B17" s="25" t="s">
        <v>23</v>
      </c>
      <c r="C17" s="26" t="s">
        <v>24</v>
      </c>
      <c r="D17" s="38">
        <v>1.03</v>
      </c>
      <c r="E17" s="38">
        <v>1.03</v>
      </c>
      <c r="F17" s="39">
        <v>0</v>
      </c>
      <c r="G17" s="29">
        <v>0</v>
      </c>
      <c r="H17" s="11"/>
      <c r="I17" s="11"/>
    </row>
    <row r="18" spans="2:9" ht="15" customHeight="1" x14ac:dyDescent="0.25">
      <c r="B18" s="25" t="s">
        <v>25</v>
      </c>
      <c r="C18" s="30" t="s">
        <v>26</v>
      </c>
      <c r="D18" s="34">
        <v>24.5</v>
      </c>
      <c r="E18" s="34">
        <v>24.5</v>
      </c>
      <c r="F18" s="32">
        <v>0</v>
      </c>
      <c r="G18" s="33">
        <v>138407</v>
      </c>
      <c r="H18" s="11"/>
      <c r="I18" s="11"/>
    </row>
    <row r="19" spans="2:9" ht="13.8" x14ac:dyDescent="0.25">
      <c r="B19" s="25" t="s">
        <v>27</v>
      </c>
      <c r="C19" s="26" t="s">
        <v>28</v>
      </c>
      <c r="D19" s="27">
        <v>1.07</v>
      </c>
      <c r="E19" s="27">
        <v>1.02</v>
      </c>
      <c r="F19" s="28">
        <v>4.9020000000000001E-2</v>
      </c>
      <c r="G19" s="29">
        <v>1139531</v>
      </c>
      <c r="H19" s="11"/>
      <c r="I19" s="11"/>
    </row>
    <row r="20" spans="2:9" ht="13.8" x14ac:dyDescent="0.25">
      <c r="B20" s="25" t="s">
        <v>29</v>
      </c>
      <c r="C20" s="30" t="s">
        <v>30</v>
      </c>
      <c r="D20" s="34">
        <v>77</v>
      </c>
      <c r="E20" s="34">
        <v>77</v>
      </c>
      <c r="F20" s="32">
        <v>0</v>
      </c>
      <c r="G20" s="33">
        <v>838</v>
      </c>
      <c r="H20" s="11"/>
      <c r="I20" s="11"/>
    </row>
    <row r="21" spans="2:9" ht="13.8" x14ac:dyDescent="0.25">
      <c r="B21" s="25" t="s">
        <v>8</v>
      </c>
      <c r="C21" s="26" t="s">
        <v>31</v>
      </c>
      <c r="D21" s="27">
        <v>36.6</v>
      </c>
      <c r="E21" s="27">
        <v>36.6</v>
      </c>
      <c r="F21" s="28">
        <v>0</v>
      </c>
      <c r="G21" s="29">
        <v>231</v>
      </c>
      <c r="H21" s="11"/>
      <c r="I21" s="11"/>
    </row>
    <row r="22" spans="2:9" ht="13.8" x14ac:dyDescent="0.25">
      <c r="B22" s="25" t="s">
        <v>8</v>
      </c>
      <c r="C22" s="30" t="s">
        <v>32</v>
      </c>
      <c r="D22" s="34">
        <v>3.35</v>
      </c>
      <c r="E22" s="34">
        <v>3.35</v>
      </c>
      <c r="F22" s="32">
        <v>0</v>
      </c>
      <c r="G22" s="33">
        <v>86437</v>
      </c>
      <c r="H22" s="11"/>
      <c r="I22" s="11"/>
    </row>
    <row r="23" spans="2:9" ht="13.8" x14ac:dyDescent="0.25">
      <c r="B23" s="25"/>
      <c r="C23" s="40" t="s">
        <v>8</v>
      </c>
      <c r="D23" s="41" t="s">
        <v>5</v>
      </c>
      <c r="E23" s="41" t="s">
        <v>5</v>
      </c>
      <c r="F23" s="42"/>
      <c r="G23" s="43"/>
      <c r="H23" s="11"/>
      <c r="I23" s="11"/>
    </row>
    <row r="24" spans="2:9" ht="13.8" x14ac:dyDescent="0.25">
      <c r="B24" s="20" t="s">
        <v>33</v>
      </c>
      <c r="C24" s="21"/>
      <c r="D24" s="36" t="s">
        <v>5</v>
      </c>
      <c r="E24" s="36" t="s">
        <v>5</v>
      </c>
      <c r="F24" s="37"/>
      <c r="G24" s="24"/>
      <c r="H24" s="11"/>
      <c r="I24" s="11"/>
    </row>
    <row r="25" spans="2:9" ht="13.8" x14ac:dyDescent="0.25">
      <c r="B25" s="25" t="s">
        <v>34</v>
      </c>
      <c r="C25" s="26" t="s">
        <v>35</v>
      </c>
      <c r="D25" s="27">
        <v>0.5</v>
      </c>
      <c r="E25" s="27">
        <v>0.5</v>
      </c>
      <c r="F25" s="28">
        <v>0</v>
      </c>
      <c r="G25" s="29">
        <v>0</v>
      </c>
      <c r="H25" s="11"/>
      <c r="I25" s="11"/>
    </row>
    <row r="26" spans="2:9" ht="13.8" x14ac:dyDescent="0.25">
      <c r="B26" s="25" t="s">
        <v>36</v>
      </c>
      <c r="C26" s="30" t="s">
        <v>37</v>
      </c>
      <c r="D26" s="34">
        <v>4.78</v>
      </c>
      <c r="E26" s="34">
        <v>4.78</v>
      </c>
      <c r="F26" s="32">
        <v>0</v>
      </c>
      <c r="G26" s="33">
        <v>23683</v>
      </c>
      <c r="H26" s="11"/>
      <c r="I26" s="11"/>
    </row>
    <row r="27" spans="2:9" ht="13.8" x14ac:dyDescent="0.25">
      <c r="B27" s="25" t="s">
        <v>8</v>
      </c>
      <c r="C27" s="26" t="s">
        <v>38</v>
      </c>
      <c r="D27" s="27">
        <v>0.81</v>
      </c>
      <c r="E27" s="27">
        <v>0.81</v>
      </c>
      <c r="F27" s="28">
        <v>0</v>
      </c>
      <c r="G27" s="29">
        <v>0</v>
      </c>
      <c r="H27" s="11"/>
      <c r="I27" s="11"/>
    </row>
    <row r="28" spans="2:9" ht="13.8" x14ac:dyDescent="0.25">
      <c r="B28" s="25" t="s">
        <v>8</v>
      </c>
      <c r="C28" s="30" t="s">
        <v>39</v>
      </c>
      <c r="D28" s="34">
        <v>69</v>
      </c>
      <c r="E28" s="34">
        <v>70</v>
      </c>
      <c r="F28" s="32">
        <v>-1.4286E-2</v>
      </c>
      <c r="G28" s="33">
        <v>442356</v>
      </c>
      <c r="H28" s="11"/>
      <c r="I28" s="11"/>
    </row>
    <row r="29" spans="2:9" ht="13.8" x14ac:dyDescent="0.25">
      <c r="B29" s="25" t="s">
        <v>8</v>
      </c>
      <c r="C29" s="26" t="s">
        <v>40</v>
      </c>
      <c r="D29" s="27">
        <v>4.8499999999999996</v>
      </c>
      <c r="E29" s="27">
        <v>4.8499999999999996</v>
      </c>
      <c r="F29" s="28">
        <v>0</v>
      </c>
      <c r="G29" s="29">
        <v>965785</v>
      </c>
      <c r="H29" s="11"/>
      <c r="I29" s="11"/>
    </row>
    <row r="30" spans="2:9" s="26" customFormat="1" ht="13.8" x14ac:dyDescent="0.25">
      <c r="B30" s="44" t="s">
        <v>8</v>
      </c>
      <c r="C30" s="30" t="s">
        <v>41</v>
      </c>
      <c r="D30" s="34">
        <v>41.25</v>
      </c>
      <c r="E30" s="34">
        <v>41.25</v>
      </c>
      <c r="F30" s="32">
        <v>0</v>
      </c>
      <c r="G30" s="33">
        <v>270428</v>
      </c>
    </row>
    <row r="31" spans="2:9" ht="13.8" x14ac:dyDescent="0.25">
      <c r="B31" s="25" t="s">
        <v>42</v>
      </c>
      <c r="C31" s="26" t="s">
        <v>43</v>
      </c>
      <c r="D31" s="27">
        <v>2.0299999999999998</v>
      </c>
      <c r="E31" s="27">
        <v>2.0299999999999998</v>
      </c>
      <c r="F31" s="28">
        <v>0</v>
      </c>
      <c r="G31" s="29">
        <v>0</v>
      </c>
      <c r="H31" s="11"/>
      <c r="I31" s="11"/>
    </row>
    <row r="32" spans="2:9" ht="13.8" x14ac:dyDescent="0.25">
      <c r="B32" s="25" t="s">
        <v>44</v>
      </c>
      <c r="C32" s="30" t="s">
        <v>45</v>
      </c>
      <c r="D32" s="34">
        <v>95</v>
      </c>
      <c r="E32" s="34">
        <v>95</v>
      </c>
      <c r="F32" s="32">
        <v>0</v>
      </c>
      <c r="G32" s="33">
        <v>518314</v>
      </c>
      <c r="H32" s="11"/>
      <c r="I32" s="11"/>
    </row>
    <row r="33" spans="2:9" ht="13.8" x14ac:dyDescent="0.25">
      <c r="B33" s="25" t="s">
        <v>8</v>
      </c>
      <c r="C33" s="26" t="s">
        <v>46</v>
      </c>
      <c r="D33" s="27">
        <v>12</v>
      </c>
      <c r="E33" s="27">
        <v>12</v>
      </c>
      <c r="F33" s="28">
        <v>0</v>
      </c>
      <c r="G33" s="29">
        <v>103433</v>
      </c>
      <c r="H33" s="45"/>
      <c r="I33" s="11"/>
    </row>
    <row r="34" spans="2:9" ht="13.8" x14ac:dyDescent="0.25">
      <c r="B34" s="25" t="s">
        <v>8</v>
      </c>
      <c r="C34" s="30" t="s">
        <v>47</v>
      </c>
      <c r="D34" s="34">
        <v>1080.3</v>
      </c>
      <c r="E34" s="34">
        <v>1080.3</v>
      </c>
      <c r="F34" s="32">
        <v>0</v>
      </c>
      <c r="G34" s="33">
        <v>50072</v>
      </c>
      <c r="H34" s="11"/>
      <c r="I34" s="11"/>
    </row>
    <row r="35" spans="2:9" ht="13.8" x14ac:dyDescent="0.25">
      <c r="B35" s="25" t="s">
        <v>8</v>
      </c>
      <c r="C35" s="26" t="s">
        <v>48</v>
      </c>
      <c r="D35" s="27">
        <v>19.350000000000001</v>
      </c>
      <c r="E35" s="27">
        <v>17.600000000000001</v>
      </c>
      <c r="F35" s="28">
        <v>9.9432000000000006E-2</v>
      </c>
      <c r="G35" s="29">
        <v>8353161</v>
      </c>
      <c r="H35" s="11"/>
      <c r="I35" s="11"/>
    </row>
    <row r="36" spans="2:9" ht="13.8" x14ac:dyDescent="0.25">
      <c r="B36" s="25" t="s">
        <v>8</v>
      </c>
      <c r="C36" s="30" t="s">
        <v>49</v>
      </c>
      <c r="D36" s="34">
        <v>32</v>
      </c>
      <c r="E36" s="34">
        <v>32</v>
      </c>
      <c r="F36" s="32">
        <v>0</v>
      </c>
      <c r="G36" s="33">
        <v>126412</v>
      </c>
      <c r="H36" s="11"/>
      <c r="I36" s="11"/>
    </row>
    <row r="37" spans="2:9" ht="13.8" x14ac:dyDescent="0.25">
      <c r="B37" s="25" t="s">
        <v>8</v>
      </c>
      <c r="C37" s="26" t="s">
        <v>50</v>
      </c>
      <c r="D37" s="27">
        <v>2.17</v>
      </c>
      <c r="E37" s="27">
        <v>2.2599999999999998</v>
      </c>
      <c r="F37" s="28">
        <v>-3.9822999999999997E-2</v>
      </c>
      <c r="G37" s="29">
        <v>387312</v>
      </c>
      <c r="H37" s="11"/>
      <c r="I37" s="11"/>
    </row>
    <row r="38" spans="2:9" ht="13.8" x14ac:dyDescent="0.25">
      <c r="B38" s="25" t="s">
        <v>8</v>
      </c>
      <c r="C38" s="30" t="s">
        <v>51</v>
      </c>
      <c r="D38" s="34">
        <v>0.36</v>
      </c>
      <c r="E38" s="34">
        <v>0.36</v>
      </c>
      <c r="F38" s="32">
        <v>0</v>
      </c>
      <c r="G38" s="33">
        <v>0</v>
      </c>
      <c r="H38" s="11"/>
      <c r="I38" s="11"/>
    </row>
    <row r="39" spans="2:9" ht="13.8" x14ac:dyDescent="0.25">
      <c r="B39" s="25" t="s">
        <v>8</v>
      </c>
      <c r="C39" s="26" t="s">
        <v>52</v>
      </c>
      <c r="D39" s="27">
        <v>12.2</v>
      </c>
      <c r="E39" s="27">
        <v>11.2</v>
      </c>
      <c r="F39" s="28">
        <v>8.9286000000000004E-2</v>
      </c>
      <c r="G39" s="29">
        <v>1236403</v>
      </c>
      <c r="H39" s="11"/>
      <c r="I39" s="11"/>
    </row>
    <row r="40" spans="2:9" ht="13.8" x14ac:dyDescent="0.25">
      <c r="B40" s="25" t="s">
        <v>8</v>
      </c>
      <c r="C40" s="30" t="s">
        <v>53</v>
      </c>
      <c r="D40" s="34">
        <v>11</v>
      </c>
      <c r="E40" s="34">
        <v>11</v>
      </c>
      <c r="F40" s="32">
        <v>0</v>
      </c>
      <c r="G40" s="33">
        <v>10000</v>
      </c>
      <c r="H40" s="11"/>
      <c r="I40" s="11"/>
    </row>
    <row r="41" spans="2:9" ht="13.8" x14ac:dyDescent="0.25">
      <c r="B41" s="25" t="s">
        <v>54</v>
      </c>
      <c r="C41" s="26" t="s">
        <v>55</v>
      </c>
      <c r="D41" s="27">
        <v>8.9499999999999993</v>
      </c>
      <c r="E41" s="27">
        <v>8.9499999999999993</v>
      </c>
      <c r="F41" s="28">
        <v>0</v>
      </c>
      <c r="G41" s="29">
        <v>0</v>
      </c>
      <c r="H41" s="11"/>
      <c r="I41" s="11"/>
    </row>
    <row r="42" spans="2:9" ht="13.8" x14ac:dyDescent="0.25">
      <c r="B42" s="25" t="s">
        <v>8</v>
      </c>
      <c r="C42" s="30" t="s">
        <v>56</v>
      </c>
      <c r="D42" s="34">
        <v>39.6</v>
      </c>
      <c r="E42" s="34">
        <v>39.6</v>
      </c>
      <c r="F42" s="32">
        <v>0</v>
      </c>
      <c r="G42" s="33">
        <v>38000</v>
      </c>
      <c r="H42" s="11"/>
      <c r="I42" s="11"/>
    </row>
    <row r="43" spans="2:9" ht="13.8" x14ac:dyDescent="0.25">
      <c r="B43" s="25" t="s">
        <v>8</v>
      </c>
      <c r="C43" s="26" t="s">
        <v>57</v>
      </c>
      <c r="D43" s="27">
        <v>16.2</v>
      </c>
      <c r="E43" s="27">
        <v>16.2</v>
      </c>
      <c r="F43" s="28">
        <v>0</v>
      </c>
      <c r="G43" s="29">
        <v>1488</v>
      </c>
      <c r="H43" s="11"/>
      <c r="I43" s="11"/>
    </row>
    <row r="44" spans="2:9" ht="13.8" x14ac:dyDescent="0.25">
      <c r="B44" s="25" t="s">
        <v>58</v>
      </c>
      <c r="C44" s="30" t="s">
        <v>59</v>
      </c>
      <c r="D44" s="34">
        <v>19.399999999999999</v>
      </c>
      <c r="E44" s="34">
        <v>19.399999999999999</v>
      </c>
      <c r="F44" s="32">
        <v>0</v>
      </c>
      <c r="G44" s="33">
        <v>40277</v>
      </c>
      <c r="H44" s="11"/>
      <c r="I44" s="11"/>
    </row>
    <row r="45" spans="2:9" ht="13.8" x14ac:dyDescent="0.25">
      <c r="B45" s="46"/>
      <c r="C45" s="26" t="s">
        <v>60</v>
      </c>
      <c r="D45" s="27">
        <v>10.65</v>
      </c>
      <c r="E45" s="27">
        <v>10.3</v>
      </c>
      <c r="F45" s="28">
        <v>3.3980999999999997E-2</v>
      </c>
      <c r="G45" s="29">
        <v>3319959</v>
      </c>
      <c r="H45" s="11"/>
      <c r="I45" s="11"/>
    </row>
    <row r="46" spans="2:9" ht="13.8" x14ac:dyDescent="0.25">
      <c r="B46" s="25" t="s">
        <v>8</v>
      </c>
      <c r="C46" s="30" t="s">
        <v>61</v>
      </c>
      <c r="D46" s="34">
        <v>13.5</v>
      </c>
      <c r="E46" s="34">
        <v>13.5</v>
      </c>
      <c r="F46" s="32">
        <v>0</v>
      </c>
      <c r="G46" s="33">
        <v>141705</v>
      </c>
      <c r="H46" s="11"/>
      <c r="I46" s="11"/>
    </row>
    <row r="47" spans="2:9" ht="13.8" x14ac:dyDescent="0.25">
      <c r="B47" s="25"/>
      <c r="C47" s="47"/>
      <c r="D47" s="48"/>
      <c r="E47" s="48"/>
      <c r="F47" s="49"/>
      <c r="G47" s="50"/>
      <c r="H47" s="11"/>
      <c r="I47" s="11"/>
    </row>
    <row r="48" spans="2:9" ht="13.8" x14ac:dyDescent="0.25">
      <c r="B48" s="20" t="s">
        <v>62</v>
      </c>
      <c r="C48" s="21"/>
      <c r="D48" s="36" t="s">
        <v>5</v>
      </c>
      <c r="E48" s="36" t="s">
        <v>5</v>
      </c>
      <c r="F48" s="37"/>
      <c r="G48" s="24"/>
      <c r="H48" s="11"/>
      <c r="I48" s="11"/>
    </row>
    <row r="49" spans="2:9" ht="13.8" x14ac:dyDescent="0.25">
      <c r="B49" s="25" t="s">
        <v>63</v>
      </c>
      <c r="C49" s="26" t="s">
        <v>64</v>
      </c>
      <c r="D49" s="27">
        <v>9.3000000000000007</v>
      </c>
      <c r="E49" s="27">
        <v>9.6</v>
      </c>
      <c r="F49" s="28">
        <v>-3.125E-2</v>
      </c>
      <c r="G49" s="29">
        <v>18645135</v>
      </c>
      <c r="H49" s="11"/>
      <c r="I49" s="11"/>
    </row>
    <row r="50" spans="2:9" ht="13.8" x14ac:dyDescent="0.25">
      <c r="B50" s="46" t="s">
        <v>8</v>
      </c>
      <c r="C50" s="30" t="s">
        <v>65</v>
      </c>
      <c r="D50" s="34">
        <v>12</v>
      </c>
      <c r="E50" s="34">
        <v>12</v>
      </c>
      <c r="F50" s="32">
        <v>0</v>
      </c>
      <c r="G50" s="33">
        <v>66358</v>
      </c>
      <c r="H50" s="11"/>
      <c r="I50" s="11"/>
    </row>
    <row r="51" spans="2:9" ht="13.8" x14ac:dyDescent="0.25">
      <c r="B51" s="25" t="s">
        <v>8</v>
      </c>
      <c r="C51" s="26" t="s">
        <v>66</v>
      </c>
      <c r="D51" s="27">
        <v>4.4800000000000004</v>
      </c>
      <c r="E51" s="27">
        <v>4.55</v>
      </c>
      <c r="F51" s="28">
        <v>-1.5384999999999999E-2</v>
      </c>
      <c r="G51" s="29">
        <v>4321058</v>
      </c>
      <c r="H51" s="11"/>
      <c r="I51" s="11"/>
    </row>
    <row r="52" spans="2:9" ht="13.8" x14ac:dyDescent="0.25">
      <c r="B52" s="46" t="s">
        <v>8</v>
      </c>
      <c r="C52" s="30" t="s">
        <v>67</v>
      </c>
      <c r="D52" s="34">
        <v>5.1100000000000003</v>
      </c>
      <c r="E52" s="34">
        <v>5.15</v>
      </c>
      <c r="F52" s="32">
        <v>-7.7669999999999996E-3</v>
      </c>
      <c r="G52" s="33">
        <v>9100651</v>
      </c>
      <c r="H52" s="11"/>
      <c r="I52" s="11"/>
    </row>
    <row r="53" spans="2:9" ht="13.8" x14ac:dyDescent="0.25">
      <c r="B53" s="25" t="s">
        <v>8</v>
      </c>
      <c r="C53" s="26" t="s">
        <v>68</v>
      </c>
      <c r="D53" s="27">
        <v>11.65</v>
      </c>
      <c r="E53" s="27">
        <v>11.65</v>
      </c>
      <c r="F53" s="28">
        <v>0</v>
      </c>
      <c r="G53" s="29">
        <v>871205</v>
      </c>
      <c r="H53" s="11"/>
      <c r="I53" s="11"/>
    </row>
    <row r="54" spans="2:9" ht="13.8" x14ac:dyDescent="0.25">
      <c r="B54" s="25" t="s">
        <v>8</v>
      </c>
      <c r="C54" s="30" t="s">
        <v>69</v>
      </c>
      <c r="D54" s="34">
        <v>26.7</v>
      </c>
      <c r="E54" s="34">
        <v>26.9</v>
      </c>
      <c r="F54" s="32">
        <v>-7.4349999999999998E-3</v>
      </c>
      <c r="G54" s="33">
        <v>13055747</v>
      </c>
      <c r="H54" s="11"/>
      <c r="I54" s="11"/>
    </row>
    <row r="55" spans="2:9" ht="13.8" x14ac:dyDescent="0.25">
      <c r="B55" s="46"/>
      <c r="C55" s="26" t="s">
        <v>70</v>
      </c>
      <c r="D55" s="27">
        <v>0.91</v>
      </c>
      <c r="E55" s="27">
        <v>0.96</v>
      </c>
      <c r="F55" s="28">
        <v>-0.05</v>
      </c>
      <c r="G55" s="29">
        <v>5747606</v>
      </c>
      <c r="H55" s="11"/>
      <c r="I55" s="11"/>
    </row>
    <row r="56" spans="2:9" ht="13.8" x14ac:dyDescent="0.25">
      <c r="B56" s="25" t="s">
        <v>8</v>
      </c>
      <c r="C56" s="30" t="s">
        <v>71</v>
      </c>
      <c r="D56" s="34">
        <v>41</v>
      </c>
      <c r="E56" s="34">
        <v>41.7</v>
      </c>
      <c r="F56" s="32">
        <v>-1.6787E-2</v>
      </c>
      <c r="G56" s="33">
        <v>537413</v>
      </c>
      <c r="H56" s="11"/>
      <c r="I56" s="11"/>
    </row>
    <row r="57" spans="2:9" ht="13.8" x14ac:dyDescent="0.25">
      <c r="B57" s="46" t="s">
        <v>8</v>
      </c>
      <c r="C57" s="26" t="s">
        <v>72</v>
      </c>
      <c r="D57" s="27">
        <v>1.89</v>
      </c>
      <c r="E57" s="27">
        <v>1.89</v>
      </c>
      <c r="F57" s="28">
        <v>0</v>
      </c>
      <c r="G57" s="29">
        <v>18000</v>
      </c>
      <c r="H57" s="11"/>
      <c r="I57" s="11"/>
    </row>
    <row r="58" spans="2:9" ht="13.8" x14ac:dyDescent="0.25">
      <c r="B58" s="25" t="s">
        <v>8</v>
      </c>
      <c r="C58" s="30" t="s">
        <v>73</v>
      </c>
      <c r="D58" s="34">
        <v>1.55</v>
      </c>
      <c r="E58" s="34">
        <v>1.54</v>
      </c>
      <c r="F58" s="32">
        <v>6.4939999999999998E-3</v>
      </c>
      <c r="G58" s="33">
        <v>7933581</v>
      </c>
      <c r="H58" s="11"/>
      <c r="I58" s="11"/>
    </row>
    <row r="59" spans="2:9" ht="13.8" x14ac:dyDescent="0.25">
      <c r="B59" s="46" t="s">
        <v>8</v>
      </c>
      <c r="C59" s="26" t="s">
        <v>74</v>
      </c>
      <c r="D59" s="27">
        <v>8.6999999999999993</v>
      </c>
      <c r="E59" s="27">
        <v>8.8000000000000007</v>
      </c>
      <c r="F59" s="28">
        <v>-1.1364000000000001E-2</v>
      </c>
      <c r="G59" s="29">
        <v>8890562</v>
      </c>
      <c r="H59" s="11"/>
      <c r="I59" s="11"/>
    </row>
    <row r="60" spans="2:9" ht="13.8" x14ac:dyDescent="0.25">
      <c r="B60" s="25" t="s">
        <v>8</v>
      </c>
      <c r="C60" s="30" t="s">
        <v>75</v>
      </c>
      <c r="D60" s="34">
        <v>6.6</v>
      </c>
      <c r="E60" s="34">
        <v>6.6</v>
      </c>
      <c r="F60" s="32">
        <v>0</v>
      </c>
      <c r="G60" s="33">
        <v>832656</v>
      </c>
      <c r="H60" s="11"/>
      <c r="I60" s="11"/>
    </row>
    <row r="61" spans="2:9" ht="13.8" x14ac:dyDescent="0.25">
      <c r="B61" s="46" t="s">
        <v>8</v>
      </c>
      <c r="C61" s="26" t="s">
        <v>76</v>
      </c>
      <c r="D61" s="27">
        <v>0.56999999999999995</v>
      </c>
      <c r="E61" s="27">
        <v>0.55000000000000004</v>
      </c>
      <c r="F61" s="28">
        <v>3.6364E-2</v>
      </c>
      <c r="G61" s="29">
        <v>567379</v>
      </c>
      <c r="H61" s="11"/>
      <c r="I61" s="11"/>
    </row>
    <row r="62" spans="2:9" ht="13.8" x14ac:dyDescent="0.25">
      <c r="B62" s="25" t="s">
        <v>8</v>
      </c>
      <c r="C62" s="30" t="s">
        <v>77</v>
      </c>
      <c r="D62" s="34">
        <v>4.3499999999999996</v>
      </c>
      <c r="E62" s="34">
        <v>4.3499999999999996</v>
      </c>
      <c r="F62" s="32">
        <v>0</v>
      </c>
      <c r="G62" s="33">
        <v>520405</v>
      </c>
      <c r="H62" s="11"/>
      <c r="I62" s="11"/>
    </row>
    <row r="63" spans="2:9" ht="13.8" x14ac:dyDescent="0.25">
      <c r="B63" s="46" t="s">
        <v>8</v>
      </c>
      <c r="C63" s="26" t="s">
        <v>78</v>
      </c>
      <c r="D63" s="27">
        <v>26.4</v>
      </c>
      <c r="E63" s="27">
        <v>26.65</v>
      </c>
      <c r="F63" s="28">
        <v>-9.3810000000000004E-3</v>
      </c>
      <c r="G63" s="29">
        <v>9276253</v>
      </c>
      <c r="H63" s="11"/>
      <c r="I63" s="11"/>
    </row>
    <row r="64" spans="2:9" ht="13.8" x14ac:dyDescent="0.25">
      <c r="B64" s="25" t="s">
        <v>79</v>
      </c>
      <c r="C64" s="30" t="s">
        <v>80</v>
      </c>
      <c r="D64" s="34">
        <v>0.2</v>
      </c>
      <c r="E64" s="34">
        <v>0.2</v>
      </c>
      <c r="F64" s="32">
        <v>0</v>
      </c>
      <c r="G64" s="33">
        <v>0</v>
      </c>
      <c r="H64" s="11"/>
      <c r="I64" s="11"/>
    </row>
    <row r="65" spans="2:9" ht="13.8" x14ac:dyDescent="0.25">
      <c r="B65" s="46" t="s">
        <v>8</v>
      </c>
      <c r="C65" s="26" t="s">
        <v>81</v>
      </c>
      <c r="D65" s="27">
        <v>0.6</v>
      </c>
      <c r="E65" s="27">
        <v>0.6</v>
      </c>
      <c r="F65" s="28">
        <v>0</v>
      </c>
      <c r="G65" s="29">
        <v>5302276</v>
      </c>
      <c r="H65" s="11"/>
      <c r="I65" s="11"/>
    </row>
    <row r="66" spans="2:9" ht="13.8" x14ac:dyDescent="0.25">
      <c r="B66" s="46" t="s">
        <v>8</v>
      </c>
      <c r="C66" s="30" t="s">
        <v>82</v>
      </c>
      <c r="D66" s="34">
        <v>0.64</v>
      </c>
      <c r="E66" s="34">
        <v>0.64</v>
      </c>
      <c r="F66" s="32">
        <v>0</v>
      </c>
      <c r="G66" s="33">
        <v>158624</v>
      </c>
      <c r="H66" s="11"/>
      <c r="I66" s="11"/>
    </row>
    <row r="67" spans="2:9" ht="13.8" x14ac:dyDescent="0.25">
      <c r="B67" s="25" t="s">
        <v>8</v>
      </c>
      <c r="C67" s="26" t="s">
        <v>83</v>
      </c>
      <c r="D67" s="27">
        <v>0.44</v>
      </c>
      <c r="E67" s="27">
        <v>0.4</v>
      </c>
      <c r="F67" s="28">
        <v>0.1</v>
      </c>
      <c r="G67" s="29">
        <v>125000</v>
      </c>
      <c r="H67" s="11"/>
      <c r="I67" s="11"/>
    </row>
    <row r="68" spans="2:9" ht="13.8" x14ac:dyDescent="0.25">
      <c r="B68" s="25" t="s">
        <v>8</v>
      </c>
      <c r="C68" s="30" t="s">
        <v>84</v>
      </c>
      <c r="D68" s="34">
        <v>0.2</v>
      </c>
      <c r="E68" s="34">
        <v>0.2</v>
      </c>
      <c r="F68" s="32">
        <v>0</v>
      </c>
      <c r="G68" s="33">
        <v>0</v>
      </c>
      <c r="H68" s="11"/>
      <c r="I68" s="11"/>
    </row>
    <row r="69" spans="2:9" ht="13.8" x14ac:dyDescent="0.25">
      <c r="B69" s="46" t="s">
        <v>8</v>
      </c>
      <c r="C69" s="26" t="s">
        <v>85</v>
      </c>
      <c r="D69" s="27">
        <v>0.2</v>
      </c>
      <c r="E69" s="27">
        <v>0.2</v>
      </c>
      <c r="F69" s="28">
        <v>0</v>
      </c>
      <c r="G69" s="29">
        <v>247705</v>
      </c>
      <c r="H69" s="11"/>
      <c r="I69" s="11"/>
    </row>
    <row r="70" spans="2:9" ht="13.8" x14ac:dyDescent="0.25">
      <c r="B70" s="25" t="s">
        <v>8</v>
      </c>
      <c r="C70" s="30" t="s">
        <v>86</v>
      </c>
      <c r="D70" s="34">
        <v>0.66</v>
      </c>
      <c r="E70" s="34">
        <v>0.66</v>
      </c>
      <c r="F70" s="32">
        <v>0</v>
      </c>
      <c r="G70" s="33">
        <v>77500</v>
      </c>
      <c r="H70" s="11"/>
      <c r="I70" s="11"/>
    </row>
    <row r="71" spans="2:9" ht="13.8" x14ac:dyDescent="0.25">
      <c r="B71" s="46" t="s">
        <v>8</v>
      </c>
      <c r="C71" s="26" t="s">
        <v>87</v>
      </c>
      <c r="D71" s="27">
        <v>1.2</v>
      </c>
      <c r="E71" s="27">
        <v>1.19</v>
      </c>
      <c r="F71" s="28">
        <v>8.4030000000000007E-3</v>
      </c>
      <c r="G71" s="29">
        <v>440078</v>
      </c>
      <c r="H71" s="11"/>
      <c r="I71" s="11"/>
    </row>
    <row r="72" spans="2:9" ht="13.8" x14ac:dyDescent="0.25">
      <c r="B72" s="25" t="s">
        <v>8</v>
      </c>
      <c r="C72" s="30" t="s">
        <v>88</v>
      </c>
      <c r="D72" s="34">
        <v>1.03</v>
      </c>
      <c r="E72" s="34">
        <v>1.03</v>
      </c>
      <c r="F72" s="32">
        <v>0</v>
      </c>
      <c r="G72" s="33">
        <v>1166625</v>
      </c>
      <c r="H72" s="11"/>
      <c r="I72" s="11"/>
    </row>
    <row r="73" spans="2:9" ht="13.8" x14ac:dyDescent="0.25">
      <c r="B73" s="25" t="s">
        <v>8</v>
      </c>
      <c r="C73" s="26" t="s">
        <v>89</v>
      </c>
      <c r="D73" s="27">
        <v>0.44</v>
      </c>
      <c r="E73" s="27">
        <v>0.45</v>
      </c>
      <c r="F73" s="28">
        <v>-2.2221999999999999E-2</v>
      </c>
      <c r="G73" s="29">
        <v>441964</v>
      </c>
      <c r="H73" s="11"/>
      <c r="I73" s="11"/>
    </row>
    <row r="74" spans="2:9" ht="13.8" x14ac:dyDescent="0.25">
      <c r="B74" s="46" t="s">
        <v>8</v>
      </c>
      <c r="C74" s="30" t="s">
        <v>90</v>
      </c>
      <c r="D74" s="34">
        <v>2</v>
      </c>
      <c r="E74" s="34">
        <v>2</v>
      </c>
      <c r="F74" s="32">
        <v>0</v>
      </c>
      <c r="G74" s="33">
        <v>270900</v>
      </c>
      <c r="H74" s="11"/>
      <c r="I74" s="11"/>
    </row>
    <row r="75" spans="2:9" ht="13.8" x14ac:dyDescent="0.25">
      <c r="B75" s="25"/>
      <c r="C75" s="26" t="s">
        <v>91</v>
      </c>
      <c r="D75" s="27">
        <v>0.33</v>
      </c>
      <c r="E75" s="27">
        <v>0.33</v>
      </c>
      <c r="F75" s="28">
        <v>0</v>
      </c>
      <c r="G75" s="29">
        <v>905593</v>
      </c>
      <c r="H75" s="11"/>
      <c r="I75" s="11"/>
    </row>
    <row r="76" spans="2:9" ht="13.8" x14ac:dyDescent="0.25">
      <c r="B76" s="46" t="s">
        <v>8</v>
      </c>
      <c r="C76" s="30" t="s">
        <v>92</v>
      </c>
      <c r="D76" s="34">
        <v>4.0999999999999996</v>
      </c>
      <c r="E76" s="34">
        <v>4.0999999999999996</v>
      </c>
      <c r="F76" s="32">
        <v>0</v>
      </c>
      <c r="G76" s="33">
        <v>46087</v>
      </c>
      <c r="H76" s="11"/>
      <c r="I76" s="11"/>
    </row>
    <row r="77" spans="2:9" ht="13.8" x14ac:dyDescent="0.25">
      <c r="B77" s="25" t="s">
        <v>8</v>
      </c>
      <c r="C77" s="26" t="s">
        <v>93</v>
      </c>
      <c r="D77" s="27">
        <v>0.2</v>
      </c>
      <c r="E77" s="27">
        <v>0.2</v>
      </c>
      <c r="F77" s="28">
        <v>0</v>
      </c>
      <c r="G77" s="29">
        <v>0</v>
      </c>
      <c r="H77" s="11"/>
      <c r="I77" s="11"/>
    </row>
    <row r="78" spans="2:9" ht="13.8" x14ac:dyDescent="0.25">
      <c r="B78" s="46" t="s">
        <v>8</v>
      </c>
      <c r="C78" s="30" t="s">
        <v>94</v>
      </c>
      <c r="D78" s="34">
        <v>0.45</v>
      </c>
      <c r="E78" s="34">
        <v>0.45</v>
      </c>
      <c r="F78" s="32">
        <v>0</v>
      </c>
      <c r="G78" s="33">
        <v>5502</v>
      </c>
      <c r="H78" s="11"/>
      <c r="I78" s="11"/>
    </row>
    <row r="79" spans="2:9" ht="13.8" x14ac:dyDescent="0.25">
      <c r="B79" s="25" t="s">
        <v>8</v>
      </c>
      <c r="C79" s="26" t="s">
        <v>95</v>
      </c>
      <c r="D79" s="27">
        <v>0.3</v>
      </c>
      <c r="E79" s="27">
        <v>0.28000000000000003</v>
      </c>
      <c r="F79" s="28">
        <v>7.1429000000000006E-2</v>
      </c>
      <c r="G79" s="29">
        <v>2000000</v>
      </c>
      <c r="H79" s="11"/>
      <c r="I79" s="11"/>
    </row>
    <row r="80" spans="2:9" ht="13.8" x14ac:dyDescent="0.25">
      <c r="B80" s="46" t="s">
        <v>8</v>
      </c>
      <c r="C80" s="30" t="s">
        <v>96</v>
      </c>
      <c r="D80" s="34">
        <v>0.27</v>
      </c>
      <c r="E80" s="34">
        <v>0.3</v>
      </c>
      <c r="F80" s="32">
        <v>-0.1</v>
      </c>
      <c r="G80" s="33">
        <v>2754700</v>
      </c>
      <c r="H80" s="51"/>
      <c r="I80" s="11"/>
    </row>
    <row r="81" spans="2:9" ht="13.8" x14ac:dyDescent="0.25">
      <c r="B81" s="25" t="s">
        <v>8</v>
      </c>
      <c r="C81" s="26" t="s">
        <v>97</v>
      </c>
      <c r="D81" s="27">
        <v>0.48</v>
      </c>
      <c r="E81" s="27">
        <v>0.48</v>
      </c>
      <c r="F81" s="28">
        <v>0</v>
      </c>
      <c r="G81" s="29">
        <v>0</v>
      </c>
      <c r="H81" s="11"/>
      <c r="I81" s="11"/>
    </row>
    <row r="82" spans="2:9" ht="13.8" x14ac:dyDescent="0.25">
      <c r="B82" s="46" t="s">
        <v>8</v>
      </c>
      <c r="C82" s="30" t="s">
        <v>98</v>
      </c>
      <c r="D82" s="34">
        <v>0.2</v>
      </c>
      <c r="E82" s="34">
        <v>0.2</v>
      </c>
      <c r="F82" s="32">
        <v>0</v>
      </c>
      <c r="G82" s="33">
        <v>0</v>
      </c>
      <c r="H82" s="11"/>
      <c r="I82" s="11"/>
    </row>
    <row r="83" spans="2:9" ht="13.8" x14ac:dyDescent="0.25">
      <c r="B83" s="25" t="s">
        <v>8</v>
      </c>
      <c r="C83" s="26" t="s">
        <v>99</v>
      </c>
      <c r="D83" s="27">
        <v>0.22</v>
      </c>
      <c r="E83" s="27">
        <v>0.22</v>
      </c>
      <c r="F83" s="28">
        <v>0</v>
      </c>
      <c r="G83" s="29">
        <v>188</v>
      </c>
      <c r="H83" s="11"/>
      <c r="I83" s="11"/>
    </row>
    <row r="84" spans="2:9" ht="13.8" x14ac:dyDescent="0.25">
      <c r="B84" s="46" t="s">
        <v>8</v>
      </c>
      <c r="C84" s="30" t="s">
        <v>100</v>
      </c>
      <c r="D84" s="34">
        <v>0.2</v>
      </c>
      <c r="E84" s="34">
        <v>0.2</v>
      </c>
      <c r="F84" s="32">
        <v>0</v>
      </c>
      <c r="G84" s="33">
        <v>0</v>
      </c>
      <c r="H84" s="51"/>
      <c r="I84" s="11"/>
    </row>
    <row r="85" spans="2:9" ht="13.8" x14ac:dyDescent="0.25">
      <c r="B85" s="25" t="s">
        <v>8</v>
      </c>
      <c r="C85" s="26" t="s">
        <v>101</v>
      </c>
      <c r="D85" s="27">
        <v>0.44</v>
      </c>
      <c r="E85" s="27">
        <v>0.44</v>
      </c>
      <c r="F85" s="28">
        <v>0</v>
      </c>
      <c r="G85" s="29">
        <v>183877</v>
      </c>
      <c r="H85" s="11"/>
      <c r="I85" s="11"/>
    </row>
    <row r="86" spans="2:9" ht="13.8" x14ac:dyDescent="0.25">
      <c r="B86" s="46" t="s">
        <v>102</v>
      </c>
      <c r="C86" s="30" t="s">
        <v>103</v>
      </c>
      <c r="D86" s="34">
        <v>1.68</v>
      </c>
      <c r="E86" s="34">
        <v>1.68</v>
      </c>
      <c r="F86" s="32">
        <v>0</v>
      </c>
      <c r="G86" s="33">
        <v>800</v>
      </c>
      <c r="H86" s="51"/>
      <c r="I86" s="11"/>
    </row>
    <row r="87" spans="2:9" ht="13.8" x14ac:dyDescent="0.25">
      <c r="B87" s="25"/>
      <c r="C87" s="26" t="s">
        <v>104</v>
      </c>
      <c r="D87" s="27">
        <v>0.5</v>
      </c>
      <c r="E87" s="27">
        <v>0.5</v>
      </c>
      <c r="F87" s="28">
        <v>0</v>
      </c>
      <c r="G87" s="29">
        <v>0</v>
      </c>
      <c r="H87" s="11"/>
      <c r="I87" s="11"/>
    </row>
    <row r="88" spans="2:9" ht="13.8" x14ac:dyDescent="0.25">
      <c r="B88" s="46" t="s">
        <v>8</v>
      </c>
      <c r="C88" s="30" t="s">
        <v>105</v>
      </c>
      <c r="D88" s="34">
        <v>1.27</v>
      </c>
      <c r="E88" s="34">
        <v>1.27</v>
      </c>
      <c r="F88" s="32">
        <v>0</v>
      </c>
      <c r="G88" s="33">
        <v>0</v>
      </c>
      <c r="H88" s="51"/>
      <c r="I88" s="11"/>
    </row>
    <row r="89" spans="2:9" ht="13.8" x14ac:dyDescent="0.25">
      <c r="B89" s="25"/>
      <c r="C89" s="26" t="s">
        <v>106</v>
      </c>
      <c r="D89" s="27">
        <v>3.02</v>
      </c>
      <c r="E89" s="27">
        <v>3.02</v>
      </c>
      <c r="F89" s="28">
        <v>0</v>
      </c>
      <c r="G89" s="29">
        <v>0</v>
      </c>
      <c r="H89" s="11"/>
      <c r="I89" s="11"/>
    </row>
    <row r="90" spans="2:9" ht="13.8" x14ac:dyDescent="0.25">
      <c r="B90" s="46" t="s">
        <v>8</v>
      </c>
      <c r="C90" s="30" t="s">
        <v>107</v>
      </c>
      <c r="D90" s="34">
        <v>0.2</v>
      </c>
      <c r="E90" s="34">
        <v>0.2</v>
      </c>
      <c r="F90" s="32">
        <v>0</v>
      </c>
      <c r="G90" s="33">
        <v>0</v>
      </c>
      <c r="H90" s="51"/>
      <c r="I90" s="11"/>
    </row>
    <row r="91" spans="2:9" ht="13.8" x14ac:dyDescent="0.25">
      <c r="B91" s="25" t="s">
        <v>108</v>
      </c>
      <c r="C91" s="26" t="s">
        <v>109</v>
      </c>
      <c r="D91" s="27">
        <v>6.2</v>
      </c>
      <c r="E91" s="27">
        <v>6.35</v>
      </c>
      <c r="F91" s="28">
        <v>-2.3622000000000001E-2</v>
      </c>
      <c r="G91" s="29">
        <v>2949290</v>
      </c>
      <c r="H91" s="11"/>
      <c r="I91" s="11"/>
    </row>
    <row r="92" spans="2:9" ht="13.8" x14ac:dyDescent="0.25">
      <c r="B92" s="46"/>
      <c r="C92" s="30" t="s">
        <v>110</v>
      </c>
      <c r="D92" s="34">
        <v>5.9</v>
      </c>
      <c r="E92" s="34">
        <v>5.95</v>
      </c>
      <c r="F92" s="32">
        <v>-8.4030000000000007E-3</v>
      </c>
      <c r="G92" s="33">
        <v>2016624</v>
      </c>
      <c r="H92" s="51"/>
      <c r="I92" s="11"/>
    </row>
    <row r="93" spans="2:9" ht="13.8" x14ac:dyDescent="0.25">
      <c r="B93" s="25"/>
      <c r="C93" s="26" t="s">
        <v>111</v>
      </c>
      <c r="D93" s="27">
        <v>0.2</v>
      </c>
      <c r="E93" s="27">
        <v>0.2</v>
      </c>
      <c r="F93" s="28">
        <v>0</v>
      </c>
      <c r="G93" s="29">
        <v>0</v>
      </c>
      <c r="H93" s="11"/>
      <c r="I93" s="11"/>
    </row>
    <row r="94" spans="2:9" ht="13.8" x14ac:dyDescent="0.25">
      <c r="B94" s="46" t="s">
        <v>8</v>
      </c>
      <c r="C94" s="30" t="s">
        <v>112</v>
      </c>
      <c r="D94" s="34">
        <v>552.20000000000005</v>
      </c>
      <c r="E94" s="34">
        <v>552.20000000000005</v>
      </c>
      <c r="F94" s="32">
        <v>0</v>
      </c>
      <c r="G94" s="33">
        <v>0</v>
      </c>
      <c r="H94" s="51"/>
      <c r="I94" s="11"/>
    </row>
    <row r="95" spans="2:9" ht="13.8" x14ac:dyDescent="0.25">
      <c r="B95" s="25" t="s">
        <v>8</v>
      </c>
      <c r="C95" s="26" t="s">
        <v>113</v>
      </c>
      <c r="D95" s="27">
        <v>0.79</v>
      </c>
      <c r="E95" s="27">
        <v>0.8</v>
      </c>
      <c r="F95" s="28">
        <v>-1.2500000000000001E-2</v>
      </c>
      <c r="G95" s="29">
        <v>606500</v>
      </c>
      <c r="H95" s="11"/>
      <c r="I95" s="11"/>
    </row>
    <row r="96" spans="2:9" ht="13.8" x14ac:dyDescent="0.25">
      <c r="B96" s="46" t="s">
        <v>8</v>
      </c>
      <c r="C96" s="30" t="s">
        <v>114</v>
      </c>
      <c r="D96" s="34">
        <v>14.6</v>
      </c>
      <c r="E96" s="34">
        <v>14.75</v>
      </c>
      <c r="F96" s="32">
        <v>-1.0168999999999999E-2</v>
      </c>
      <c r="G96" s="33">
        <v>7222637</v>
      </c>
      <c r="H96" s="51"/>
      <c r="I96" s="11"/>
    </row>
    <row r="97" spans="2:9" ht="13.8" x14ac:dyDescent="0.25">
      <c r="B97" s="25"/>
      <c r="C97" s="26" t="s">
        <v>115</v>
      </c>
      <c r="D97" s="27">
        <v>27.1</v>
      </c>
      <c r="E97" s="27">
        <v>29</v>
      </c>
      <c r="F97" s="28">
        <v>-6.5517000000000006E-2</v>
      </c>
      <c r="G97" s="29">
        <v>1372513</v>
      </c>
      <c r="H97" s="11"/>
      <c r="I97" s="11"/>
    </row>
    <row r="98" spans="2:9" ht="13.8" x14ac:dyDescent="0.25">
      <c r="B98" s="46"/>
      <c r="C98" s="30"/>
      <c r="D98" s="34"/>
      <c r="E98" s="34"/>
      <c r="F98" s="32"/>
      <c r="G98" s="33"/>
      <c r="H98" s="51"/>
      <c r="I98" s="11"/>
    </row>
    <row r="99" spans="2:9" ht="13.8" x14ac:dyDescent="0.25">
      <c r="B99" s="20" t="s">
        <v>116</v>
      </c>
      <c r="C99" s="21"/>
      <c r="D99" s="36" t="s">
        <v>5</v>
      </c>
      <c r="E99" s="36" t="s">
        <v>5</v>
      </c>
      <c r="F99" s="37"/>
      <c r="G99" s="24"/>
      <c r="H99" s="11"/>
      <c r="I99" s="11"/>
    </row>
    <row r="100" spans="2:9" ht="13.8" x14ac:dyDescent="0.25">
      <c r="B100" s="25" t="s">
        <v>117</v>
      </c>
      <c r="C100" s="26" t="s">
        <v>118</v>
      </c>
      <c r="D100" s="27">
        <v>5.79</v>
      </c>
      <c r="E100" s="27">
        <v>5.79</v>
      </c>
      <c r="F100" s="28">
        <v>0</v>
      </c>
      <c r="G100" s="29">
        <v>0</v>
      </c>
      <c r="H100" s="11"/>
      <c r="I100" s="11"/>
    </row>
    <row r="101" spans="2:9" ht="13.8" x14ac:dyDescent="0.25">
      <c r="B101" s="25" t="s">
        <v>119</v>
      </c>
      <c r="C101" s="30" t="s">
        <v>120</v>
      </c>
      <c r="D101" s="34">
        <v>2.17</v>
      </c>
      <c r="E101" s="34">
        <v>2.17</v>
      </c>
      <c r="F101" s="32">
        <v>0</v>
      </c>
      <c r="G101" s="33">
        <v>0</v>
      </c>
      <c r="H101" s="11"/>
      <c r="I101" s="11"/>
    </row>
    <row r="102" spans="2:9" ht="13.8" x14ac:dyDescent="0.25">
      <c r="B102" s="25" t="s">
        <v>8</v>
      </c>
      <c r="C102" s="26" t="s">
        <v>121</v>
      </c>
      <c r="D102" s="27">
        <v>9.7899999999999991</v>
      </c>
      <c r="E102" s="27">
        <v>9.7899999999999991</v>
      </c>
      <c r="F102" s="28">
        <v>0</v>
      </c>
      <c r="G102" s="29">
        <v>232072</v>
      </c>
      <c r="H102" s="11"/>
      <c r="I102" s="11"/>
    </row>
    <row r="103" spans="2:9" ht="13.8" x14ac:dyDescent="0.25">
      <c r="B103" s="25" t="s">
        <v>8</v>
      </c>
      <c r="C103" s="30" t="s">
        <v>122</v>
      </c>
      <c r="D103" s="34">
        <v>6.75</v>
      </c>
      <c r="E103" s="34">
        <v>6.7</v>
      </c>
      <c r="F103" s="32">
        <v>7.463E-3</v>
      </c>
      <c r="G103" s="33">
        <v>332347</v>
      </c>
      <c r="H103" s="11"/>
      <c r="I103" s="11"/>
    </row>
    <row r="104" spans="2:9" ht="13.8" x14ac:dyDescent="0.25">
      <c r="B104" s="25" t="s">
        <v>8</v>
      </c>
      <c r="C104" s="26" t="s">
        <v>123</v>
      </c>
      <c r="D104" s="27">
        <v>4.5</v>
      </c>
      <c r="E104" s="27">
        <v>4.5</v>
      </c>
      <c r="F104" s="28">
        <v>0</v>
      </c>
      <c r="G104" s="29">
        <v>352993</v>
      </c>
      <c r="H104" s="11"/>
      <c r="I104" s="11"/>
    </row>
    <row r="105" spans="2:9" ht="13.8" x14ac:dyDescent="0.25">
      <c r="B105" s="25" t="s">
        <v>8</v>
      </c>
      <c r="C105" s="30" t="s">
        <v>124</v>
      </c>
      <c r="D105" s="34">
        <v>1.45</v>
      </c>
      <c r="E105" s="34">
        <v>1.45</v>
      </c>
      <c r="F105" s="32">
        <v>0</v>
      </c>
      <c r="G105" s="33">
        <v>2200</v>
      </c>
      <c r="H105" s="11"/>
      <c r="I105" s="11"/>
    </row>
    <row r="106" spans="2:9" ht="13.8" x14ac:dyDescent="0.25">
      <c r="B106" s="25" t="s">
        <v>8</v>
      </c>
      <c r="C106" s="26" t="s">
        <v>125</v>
      </c>
      <c r="D106" s="27">
        <v>1.89</v>
      </c>
      <c r="E106" s="27">
        <v>1.89</v>
      </c>
      <c r="F106" s="28">
        <v>0</v>
      </c>
      <c r="G106" s="29">
        <v>0</v>
      </c>
      <c r="H106" s="11"/>
      <c r="I106" s="11"/>
    </row>
    <row r="107" spans="2:9" ht="13.8" x14ac:dyDescent="0.25">
      <c r="B107" s="25" t="s">
        <v>8</v>
      </c>
      <c r="C107" s="30" t="s">
        <v>8</v>
      </c>
      <c r="D107" s="34" t="s">
        <v>5</v>
      </c>
      <c r="E107" s="34" t="s">
        <v>5</v>
      </c>
      <c r="F107" s="32"/>
      <c r="G107" s="33"/>
      <c r="H107" s="11"/>
      <c r="I107" s="11"/>
    </row>
    <row r="108" spans="2:9" ht="13.8" x14ac:dyDescent="0.25">
      <c r="B108" s="20" t="s">
        <v>126</v>
      </c>
      <c r="C108" s="21"/>
      <c r="D108" s="36" t="s">
        <v>5</v>
      </c>
      <c r="E108" s="36" t="s">
        <v>5</v>
      </c>
      <c r="F108" s="37"/>
      <c r="G108" s="24"/>
      <c r="H108" s="11"/>
      <c r="I108" s="11"/>
    </row>
    <row r="109" spans="2:9" ht="13.8" x14ac:dyDescent="0.25">
      <c r="B109" s="25" t="s">
        <v>127</v>
      </c>
      <c r="C109" s="26" t="s">
        <v>128</v>
      </c>
      <c r="D109" s="27">
        <v>0.48</v>
      </c>
      <c r="E109" s="27">
        <v>0.48</v>
      </c>
      <c r="F109" s="28">
        <v>0</v>
      </c>
      <c r="G109" s="29">
        <v>17100</v>
      </c>
      <c r="H109" s="11"/>
      <c r="I109" s="11"/>
    </row>
    <row r="110" spans="2:9" ht="13.8" x14ac:dyDescent="0.25">
      <c r="B110" s="25" t="s">
        <v>129</v>
      </c>
      <c r="C110" s="30" t="s">
        <v>130</v>
      </c>
      <c r="D110" s="34">
        <v>0.2</v>
      </c>
      <c r="E110" s="34">
        <v>0.2</v>
      </c>
      <c r="F110" s="32">
        <v>0</v>
      </c>
      <c r="G110" s="33">
        <v>0</v>
      </c>
      <c r="H110" s="11"/>
      <c r="I110" s="11"/>
    </row>
    <row r="111" spans="2:9" ht="13.8" x14ac:dyDescent="0.25">
      <c r="B111" s="25" t="s">
        <v>131</v>
      </c>
      <c r="C111" s="26" t="s">
        <v>132</v>
      </c>
      <c r="D111" s="27">
        <v>0.98</v>
      </c>
      <c r="E111" s="27">
        <v>0.9</v>
      </c>
      <c r="F111" s="28">
        <v>8.8888999999999996E-2</v>
      </c>
      <c r="G111" s="29">
        <v>452000</v>
      </c>
      <c r="H111" s="11"/>
      <c r="I111" s="11"/>
    </row>
    <row r="112" spans="2:9" ht="13.8" x14ac:dyDescent="0.25">
      <c r="B112" s="25"/>
      <c r="C112" s="30" t="s">
        <v>133</v>
      </c>
      <c r="D112" s="34">
        <v>3.24</v>
      </c>
      <c r="E112" s="34">
        <v>3.24</v>
      </c>
      <c r="F112" s="32">
        <v>0</v>
      </c>
      <c r="G112" s="33">
        <v>0</v>
      </c>
      <c r="H112" s="11"/>
      <c r="I112" s="11"/>
    </row>
    <row r="113" spans="2:9" ht="13.8" x14ac:dyDescent="0.25">
      <c r="B113" s="25" t="s">
        <v>8</v>
      </c>
      <c r="C113" s="26" t="s">
        <v>134</v>
      </c>
      <c r="D113" s="27">
        <v>2.62</v>
      </c>
      <c r="E113" s="27">
        <v>2.62</v>
      </c>
      <c r="F113" s="28">
        <v>0</v>
      </c>
      <c r="G113" s="29">
        <v>114272</v>
      </c>
      <c r="I113" s="11"/>
    </row>
    <row r="114" spans="2:9" ht="13.8" x14ac:dyDescent="0.25">
      <c r="B114" s="25" t="s">
        <v>135</v>
      </c>
      <c r="C114" s="30" t="s">
        <v>136</v>
      </c>
      <c r="D114" s="34">
        <v>0.26</v>
      </c>
      <c r="E114" s="34">
        <v>0.28000000000000003</v>
      </c>
      <c r="F114" s="32">
        <v>-7.1429000000000006E-2</v>
      </c>
      <c r="G114" s="33">
        <v>1928397</v>
      </c>
      <c r="H114" s="11"/>
      <c r="I114" s="11"/>
    </row>
    <row r="115" spans="2:9" ht="13.8" x14ac:dyDescent="0.25">
      <c r="B115" s="25" t="s">
        <v>8</v>
      </c>
      <c r="C115" s="26" t="s">
        <v>137</v>
      </c>
      <c r="D115" s="27">
        <v>3.6</v>
      </c>
      <c r="E115" s="27">
        <v>3.6</v>
      </c>
      <c r="F115" s="28">
        <v>0</v>
      </c>
      <c r="G115" s="29">
        <v>684</v>
      </c>
      <c r="H115" s="11"/>
      <c r="I115" s="11"/>
    </row>
    <row r="116" spans="2:9" ht="13.8" x14ac:dyDescent="0.25">
      <c r="B116" s="25" t="s">
        <v>138</v>
      </c>
      <c r="C116" s="30" t="s">
        <v>139</v>
      </c>
      <c r="D116" s="34">
        <v>245</v>
      </c>
      <c r="E116" s="34">
        <v>245</v>
      </c>
      <c r="F116" s="32">
        <v>0</v>
      </c>
      <c r="G116" s="33">
        <v>143741</v>
      </c>
      <c r="H116" s="11"/>
      <c r="I116" s="11"/>
    </row>
    <row r="117" spans="2:9" ht="13.8" x14ac:dyDescent="0.25">
      <c r="B117" s="25" t="s">
        <v>8</v>
      </c>
      <c r="C117" s="26" t="s">
        <v>140</v>
      </c>
      <c r="D117" s="27">
        <v>1548.7</v>
      </c>
      <c r="E117" s="27">
        <v>1535</v>
      </c>
      <c r="F117" s="28">
        <v>8.9250000000000006E-3</v>
      </c>
      <c r="G117" s="29">
        <v>631244</v>
      </c>
      <c r="H117" s="11"/>
      <c r="I117" s="11"/>
    </row>
    <row r="118" spans="2:9" ht="13.8" x14ac:dyDescent="0.25">
      <c r="B118" s="25"/>
      <c r="C118" s="30"/>
      <c r="D118" s="34"/>
      <c r="E118" s="34"/>
      <c r="F118" s="32"/>
      <c r="G118" s="33"/>
      <c r="H118" s="11"/>
      <c r="I118" s="11"/>
    </row>
    <row r="119" spans="2:9" ht="13.8" x14ac:dyDescent="0.25">
      <c r="B119" s="20" t="s">
        <v>141</v>
      </c>
      <c r="C119" s="21"/>
      <c r="D119" s="36" t="s">
        <v>5</v>
      </c>
      <c r="E119" s="36" t="s">
        <v>5</v>
      </c>
      <c r="F119" s="37"/>
      <c r="G119" s="24"/>
      <c r="H119" s="11"/>
      <c r="I119" s="11"/>
    </row>
    <row r="120" spans="2:9" ht="13.8" x14ac:dyDescent="0.25">
      <c r="B120" s="25" t="s">
        <v>142</v>
      </c>
      <c r="C120" s="26" t="s">
        <v>143</v>
      </c>
      <c r="D120" s="27">
        <v>62.5</v>
      </c>
      <c r="E120" s="27">
        <v>62.5</v>
      </c>
      <c r="F120" s="28">
        <v>0</v>
      </c>
      <c r="G120" s="29">
        <v>0</v>
      </c>
      <c r="H120" s="11"/>
      <c r="I120" s="11"/>
    </row>
    <row r="121" spans="2:9" ht="13.8" x14ac:dyDescent="0.25">
      <c r="B121" s="25" t="s">
        <v>8</v>
      </c>
      <c r="C121" s="30" t="s">
        <v>144</v>
      </c>
      <c r="D121" s="34">
        <v>7</v>
      </c>
      <c r="E121" s="34">
        <v>7</v>
      </c>
      <c r="F121" s="32">
        <v>0</v>
      </c>
      <c r="G121" s="33">
        <v>11789</v>
      </c>
      <c r="H121" s="11"/>
      <c r="I121" s="11"/>
    </row>
    <row r="122" spans="2:9" ht="13.8" x14ac:dyDescent="0.25">
      <c r="B122" s="25" t="s">
        <v>8</v>
      </c>
      <c r="C122" s="26" t="s">
        <v>145</v>
      </c>
      <c r="D122" s="27">
        <v>20.2</v>
      </c>
      <c r="E122" s="27">
        <v>20.149999999999999</v>
      </c>
      <c r="F122" s="28">
        <v>2.4810000000000001E-3</v>
      </c>
      <c r="G122" s="29">
        <v>1803545</v>
      </c>
      <c r="H122" s="11"/>
      <c r="I122" s="11"/>
    </row>
    <row r="123" spans="2:9" ht="13.8" x14ac:dyDescent="0.25">
      <c r="B123" s="25" t="s">
        <v>8</v>
      </c>
      <c r="C123" s="30" t="s">
        <v>146</v>
      </c>
      <c r="D123" s="34">
        <v>99.45</v>
      </c>
      <c r="E123" s="34">
        <v>99.45</v>
      </c>
      <c r="F123" s="32">
        <v>0</v>
      </c>
      <c r="G123" s="33">
        <v>10751</v>
      </c>
      <c r="H123" s="11"/>
      <c r="I123" s="11"/>
    </row>
    <row r="124" spans="2:9" ht="13.8" x14ac:dyDescent="0.25">
      <c r="B124" s="25" t="s">
        <v>8</v>
      </c>
      <c r="C124" s="26" t="s">
        <v>147</v>
      </c>
      <c r="D124" s="27">
        <v>278</v>
      </c>
      <c r="E124" s="27">
        <v>278</v>
      </c>
      <c r="F124" s="28">
        <v>0</v>
      </c>
      <c r="G124" s="29">
        <v>187207</v>
      </c>
      <c r="H124" s="11"/>
      <c r="I124" s="11">
        <f>320000*12</f>
        <v>3840000</v>
      </c>
    </row>
    <row r="125" spans="2:9" ht="13.8" x14ac:dyDescent="0.25">
      <c r="B125" s="25" t="s">
        <v>8</v>
      </c>
      <c r="C125" s="30" t="s">
        <v>148</v>
      </c>
      <c r="D125" s="34">
        <v>2.21</v>
      </c>
      <c r="E125" s="34">
        <v>2.21</v>
      </c>
      <c r="F125" s="32">
        <v>0</v>
      </c>
      <c r="G125" s="33">
        <v>850</v>
      </c>
      <c r="H125" s="11"/>
      <c r="I125" s="11"/>
    </row>
    <row r="126" spans="2:9" ht="13.8" x14ac:dyDescent="0.25">
      <c r="B126" s="25" t="s">
        <v>8</v>
      </c>
      <c r="C126" s="26" t="s">
        <v>149</v>
      </c>
      <c r="D126" s="27">
        <v>10</v>
      </c>
      <c r="E126" s="27">
        <v>10</v>
      </c>
      <c r="F126" s="28">
        <v>0</v>
      </c>
      <c r="G126" s="29">
        <v>0</v>
      </c>
      <c r="H126" s="11"/>
      <c r="I126" s="11"/>
    </row>
    <row r="127" spans="2:9" ht="13.8" x14ac:dyDescent="0.25">
      <c r="B127" s="25" t="s">
        <v>8</v>
      </c>
      <c r="C127" s="30" t="s">
        <v>150</v>
      </c>
      <c r="D127" s="34">
        <v>27</v>
      </c>
      <c r="E127" s="34">
        <v>27</v>
      </c>
      <c r="F127" s="32">
        <v>0</v>
      </c>
      <c r="G127" s="33">
        <v>7611641</v>
      </c>
      <c r="H127" s="11"/>
      <c r="I127" s="11"/>
    </row>
    <row r="128" spans="2:9" ht="13.8" x14ac:dyDescent="0.25">
      <c r="B128" s="25" t="s">
        <v>42</v>
      </c>
      <c r="C128" s="26" t="s">
        <v>151</v>
      </c>
      <c r="D128" s="27">
        <v>2.2000000000000002</v>
      </c>
      <c r="E128" s="27">
        <v>2.2000000000000002</v>
      </c>
      <c r="F128" s="28">
        <v>0</v>
      </c>
      <c r="G128" s="29">
        <v>2322184</v>
      </c>
      <c r="H128" s="11"/>
      <c r="I128" s="11"/>
    </row>
    <row r="129" spans="2:9" ht="13.8" x14ac:dyDescent="0.25">
      <c r="B129" s="25" t="s">
        <v>8</v>
      </c>
      <c r="C129" s="30" t="s">
        <v>152</v>
      </c>
      <c r="D129" s="34">
        <v>5.45</v>
      </c>
      <c r="E129" s="34">
        <v>5.45</v>
      </c>
      <c r="F129" s="32">
        <v>0</v>
      </c>
      <c r="G129" s="33">
        <v>0</v>
      </c>
      <c r="H129" s="11"/>
      <c r="I129" s="11"/>
    </row>
    <row r="130" spans="2:9" ht="13.8" x14ac:dyDescent="0.25">
      <c r="B130" s="25"/>
      <c r="D130" s="27"/>
      <c r="E130" s="27"/>
      <c r="F130" s="28"/>
      <c r="G130" s="29"/>
      <c r="H130" s="11"/>
      <c r="I130" s="11"/>
    </row>
    <row r="131" spans="2:9" ht="13.8" x14ac:dyDescent="0.25">
      <c r="B131" s="20" t="s">
        <v>153</v>
      </c>
      <c r="C131" s="21"/>
      <c r="D131" s="36" t="s">
        <v>5</v>
      </c>
      <c r="E131" s="36" t="s">
        <v>5</v>
      </c>
      <c r="F131" s="37"/>
      <c r="G131" s="24"/>
      <c r="H131" s="11"/>
      <c r="I131" s="11"/>
    </row>
    <row r="132" spans="2:9" ht="13.8" x14ac:dyDescent="0.25">
      <c r="B132" s="25" t="s">
        <v>154</v>
      </c>
      <c r="C132" s="26" t="s">
        <v>155</v>
      </c>
      <c r="D132" s="27">
        <v>8.0500000000000007</v>
      </c>
      <c r="E132" s="27">
        <v>8.0500000000000007</v>
      </c>
      <c r="F132" s="28">
        <v>0</v>
      </c>
      <c r="G132" s="29">
        <v>50501</v>
      </c>
      <c r="H132" s="11"/>
      <c r="I132" s="11"/>
    </row>
    <row r="133" spans="2:9" ht="13.8" x14ac:dyDescent="0.25">
      <c r="B133" s="25" t="s">
        <v>156</v>
      </c>
      <c r="C133" s="30" t="s">
        <v>157</v>
      </c>
      <c r="D133" s="34">
        <v>6.5</v>
      </c>
      <c r="E133" s="34">
        <v>6.5</v>
      </c>
      <c r="F133" s="32">
        <v>0</v>
      </c>
      <c r="G133" s="33">
        <v>0</v>
      </c>
      <c r="H133" s="11"/>
      <c r="I133" s="11"/>
    </row>
    <row r="134" spans="2:9" ht="13.8" x14ac:dyDescent="0.25">
      <c r="B134" s="25" t="s">
        <v>158</v>
      </c>
      <c r="C134" s="26" t="s">
        <v>159</v>
      </c>
      <c r="D134" s="27">
        <v>3.96</v>
      </c>
      <c r="E134" s="27">
        <v>3.96</v>
      </c>
      <c r="F134" s="28">
        <v>0</v>
      </c>
      <c r="G134" s="29">
        <v>0</v>
      </c>
      <c r="H134" s="11"/>
      <c r="I134" s="11"/>
    </row>
    <row r="135" spans="2:9" ht="13.8" x14ac:dyDescent="0.25">
      <c r="B135" s="25" t="s">
        <v>160</v>
      </c>
      <c r="C135" s="30" t="s">
        <v>161</v>
      </c>
      <c r="D135" s="34">
        <v>1.3</v>
      </c>
      <c r="E135" s="34">
        <v>1.3</v>
      </c>
      <c r="F135" s="32">
        <v>0</v>
      </c>
      <c r="G135" s="33">
        <v>11330</v>
      </c>
      <c r="H135" s="11"/>
      <c r="I135" s="11"/>
    </row>
    <row r="136" spans="2:9" ht="13.8" x14ac:dyDescent="0.25">
      <c r="B136" s="25"/>
      <c r="C136" s="26" t="s">
        <v>162</v>
      </c>
      <c r="D136" s="27">
        <v>0.24</v>
      </c>
      <c r="E136" s="27">
        <v>0.24</v>
      </c>
      <c r="F136" s="28">
        <v>0</v>
      </c>
      <c r="G136" s="29">
        <v>100</v>
      </c>
      <c r="H136" s="11"/>
      <c r="I136" s="11"/>
    </row>
    <row r="137" spans="2:9" ht="13.8" x14ac:dyDescent="0.25">
      <c r="B137" s="25"/>
      <c r="C137" s="30" t="s">
        <v>163</v>
      </c>
      <c r="D137" s="34">
        <v>2.91</v>
      </c>
      <c r="E137" s="34">
        <v>2.91</v>
      </c>
      <c r="F137" s="32">
        <v>0</v>
      </c>
      <c r="G137" s="33">
        <v>0</v>
      </c>
      <c r="H137" s="11"/>
      <c r="I137" s="11"/>
    </row>
    <row r="138" spans="2:9" ht="13.8" x14ac:dyDescent="0.25">
      <c r="B138" s="46"/>
      <c r="D138" s="27"/>
      <c r="E138" s="27"/>
      <c r="F138" s="28"/>
      <c r="G138" s="29"/>
      <c r="H138" s="11"/>
      <c r="I138" s="11"/>
    </row>
    <row r="139" spans="2:9" ht="13.8" x14ac:dyDescent="0.25">
      <c r="B139" s="20" t="s">
        <v>164</v>
      </c>
      <c r="C139" s="21"/>
      <c r="D139" s="36"/>
      <c r="E139" s="36"/>
      <c r="F139" s="37"/>
      <c r="G139" s="24"/>
      <c r="H139" s="11"/>
      <c r="I139" s="11"/>
    </row>
    <row r="140" spans="2:9" ht="13.8" x14ac:dyDescent="0.25">
      <c r="B140" s="25" t="s">
        <v>165</v>
      </c>
      <c r="C140" s="26" t="s">
        <v>166</v>
      </c>
      <c r="D140" s="27">
        <v>4.99</v>
      </c>
      <c r="E140" s="27">
        <v>5.0999999999999996</v>
      </c>
      <c r="F140" s="28">
        <v>-2.1569000000000001E-2</v>
      </c>
      <c r="G140" s="29">
        <v>6644410</v>
      </c>
      <c r="H140" s="11"/>
      <c r="I140" s="11"/>
    </row>
    <row r="141" spans="2:9" ht="13.8" x14ac:dyDescent="0.25">
      <c r="B141" s="25" t="s">
        <v>167</v>
      </c>
      <c r="C141" s="30" t="s">
        <v>168</v>
      </c>
      <c r="D141" s="34">
        <v>0.28000000000000003</v>
      </c>
      <c r="E141" s="34">
        <v>0.28999999999999998</v>
      </c>
      <c r="F141" s="32">
        <v>-3.4483E-2</v>
      </c>
      <c r="G141" s="33">
        <v>4966068</v>
      </c>
      <c r="H141" s="11"/>
      <c r="I141" s="11"/>
    </row>
    <row r="142" spans="2:9" ht="13.8" x14ac:dyDescent="0.25">
      <c r="B142" s="25" t="s">
        <v>169</v>
      </c>
      <c r="C142" s="26" t="s">
        <v>170</v>
      </c>
      <c r="D142" s="27">
        <v>1325</v>
      </c>
      <c r="E142" s="27">
        <v>1325</v>
      </c>
      <c r="F142" s="28">
        <v>0</v>
      </c>
      <c r="G142" s="29">
        <v>15420</v>
      </c>
      <c r="H142" s="11"/>
      <c r="I142" s="11"/>
    </row>
    <row r="143" spans="2:9" ht="13.8" x14ac:dyDescent="0.25">
      <c r="B143" s="25" t="s">
        <v>171</v>
      </c>
      <c r="C143" s="30" t="s">
        <v>172</v>
      </c>
      <c r="D143" s="34">
        <v>34.5</v>
      </c>
      <c r="E143" s="34">
        <v>36.85</v>
      </c>
      <c r="F143" s="32">
        <v>-6.3771999999999995E-2</v>
      </c>
      <c r="G143" s="33">
        <v>457470</v>
      </c>
      <c r="H143" s="11"/>
      <c r="I143" s="11"/>
    </row>
    <row r="144" spans="2:9" ht="13.8" x14ac:dyDescent="0.25">
      <c r="B144" s="25" t="s">
        <v>8</v>
      </c>
      <c r="C144" s="26" t="s">
        <v>173</v>
      </c>
      <c r="D144" s="27">
        <v>46.85</v>
      </c>
      <c r="E144" s="27">
        <v>46.85</v>
      </c>
      <c r="F144" s="28">
        <v>0</v>
      </c>
      <c r="G144" s="29">
        <v>128023</v>
      </c>
      <c r="H144" s="11"/>
      <c r="I144" s="11"/>
    </row>
    <row r="145" spans="2:9" ht="13.8" x14ac:dyDescent="0.25">
      <c r="B145" s="25" t="s">
        <v>8</v>
      </c>
      <c r="C145" s="30" t="s">
        <v>174</v>
      </c>
      <c r="D145" s="34">
        <v>7.2</v>
      </c>
      <c r="E145" s="34">
        <v>7.15</v>
      </c>
      <c r="F145" s="32">
        <v>6.9930000000000001E-3</v>
      </c>
      <c r="G145" s="33">
        <v>750977</v>
      </c>
      <c r="H145" s="11"/>
      <c r="I145" s="11"/>
    </row>
    <row r="146" spans="2:9" ht="13.8" x14ac:dyDescent="0.25">
      <c r="B146" s="25" t="s">
        <v>8</v>
      </c>
      <c r="C146" s="26" t="s">
        <v>175</v>
      </c>
      <c r="D146" s="27">
        <v>18.55</v>
      </c>
      <c r="E146" s="27">
        <v>18.55</v>
      </c>
      <c r="F146" s="28">
        <v>0</v>
      </c>
      <c r="G146" s="29">
        <v>222635</v>
      </c>
      <c r="H146" s="11"/>
      <c r="I146" s="11"/>
    </row>
    <row r="147" spans="2:9" ht="13.8" x14ac:dyDescent="0.25">
      <c r="B147" s="25"/>
      <c r="C147" s="30" t="s">
        <v>176</v>
      </c>
      <c r="D147" s="34">
        <v>325</v>
      </c>
      <c r="E147" s="34">
        <v>298.10000000000002</v>
      </c>
      <c r="F147" s="32">
        <v>9.0237999999999999E-2</v>
      </c>
      <c r="G147" s="33">
        <v>207337</v>
      </c>
      <c r="H147" s="11"/>
      <c r="I147" s="11"/>
    </row>
    <row r="148" spans="2:9" ht="13.8" x14ac:dyDescent="0.25">
      <c r="B148" s="25" t="s">
        <v>8</v>
      </c>
      <c r="C148" s="26" t="s">
        <v>177</v>
      </c>
      <c r="D148" s="27">
        <v>218.8</v>
      </c>
      <c r="E148" s="27">
        <v>218.8</v>
      </c>
      <c r="F148" s="28">
        <v>0</v>
      </c>
      <c r="G148" s="29">
        <v>7225</v>
      </c>
      <c r="H148" s="11"/>
      <c r="I148" s="11"/>
    </row>
    <row r="149" spans="2:9" ht="13.8" x14ac:dyDescent="0.25">
      <c r="B149" s="25" t="s">
        <v>8</v>
      </c>
      <c r="C149" s="30"/>
      <c r="D149" s="34"/>
      <c r="E149" s="34"/>
      <c r="F149" s="32"/>
      <c r="G149" s="33"/>
      <c r="H149" s="11"/>
      <c r="I149" s="11"/>
    </row>
    <row r="150" spans="2:9" ht="13.8" x14ac:dyDescent="0.25">
      <c r="B150" s="20" t="s">
        <v>178</v>
      </c>
      <c r="C150" s="21"/>
      <c r="D150" s="52" t="s">
        <v>5</v>
      </c>
      <c r="E150" s="52" t="s">
        <v>5</v>
      </c>
      <c r="F150" s="53"/>
      <c r="G150" s="24"/>
      <c r="H150" s="11"/>
      <c r="I150" s="11"/>
    </row>
    <row r="151" spans="2:9" ht="13.8" x14ac:dyDescent="0.25">
      <c r="B151" s="25" t="s">
        <v>179</v>
      </c>
      <c r="C151" s="26" t="s">
        <v>180</v>
      </c>
      <c r="D151" s="27">
        <v>0.2</v>
      </c>
      <c r="E151" s="27">
        <v>0.2</v>
      </c>
      <c r="F151" s="28">
        <v>0</v>
      </c>
      <c r="G151" s="29">
        <v>0</v>
      </c>
      <c r="H151" s="11"/>
      <c r="I151" s="11"/>
    </row>
    <row r="152" spans="2:9" ht="13.8" x14ac:dyDescent="0.25">
      <c r="B152" s="25" t="s">
        <v>181</v>
      </c>
      <c r="C152" s="30" t="s">
        <v>182</v>
      </c>
      <c r="D152" s="34">
        <v>1.62</v>
      </c>
      <c r="E152" s="34">
        <v>1.62</v>
      </c>
      <c r="F152" s="32">
        <v>0</v>
      </c>
      <c r="G152" s="33">
        <v>0</v>
      </c>
      <c r="H152" s="11"/>
      <c r="I152" s="11"/>
    </row>
    <row r="153" spans="2:9" ht="13.8" x14ac:dyDescent="0.25">
      <c r="B153" s="25" t="s">
        <v>8</v>
      </c>
      <c r="C153" s="26" t="s">
        <v>183</v>
      </c>
      <c r="D153" s="27">
        <v>8.5</v>
      </c>
      <c r="E153" s="27">
        <v>8.85</v>
      </c>
      <c r="F153" s="28">
        <v>-3.9548E-2</v>
      </c>
      <c r="G153" s="29">
        <v>4035575</v>
      </c>
      <c r="H153" s="11"/>
      <c r="I153" s="11"/>
    </row>
    <row r="154" spans="2:9" ht="13.8" x14ac:dyDescent="0.25">
      <c r="B154" s="25"/>
      <c r="C154" s="30" t="s">
        <v>184</v>
      </c>
      <c r="D154" s="34">
        <v>5</v>
      </c>
      <c r="E154" s="34">
        <v>5</v>
      </c>
      <c r="F154" s="32">
        <v>0</v>
      </c>
      <c r="G154" s="33">
        <v>0</v>
      </c>
      <c r="H154" s="11"/>
      <c r="I154" s="11"/>
    </row>
    <row r="155" spans="2:9" ht="13.8" x14ac:dyDescent="0.25">
      <c r="B155" s="25" t="s">
        <v>185</v>
      </c>
      <c r="C155" s="26" t="s">
        <v>186</v>
      </c>
      <c r="D155" s="27">
        <v>0.28000000000000003</v>
      </c>
      <c r="E155" s="27">
        <v>0.28000000000000003</v>
      </c>
      <c r="F155" s="28">
        <v>0</v>
      </c>
      <c r="G155" s="29">
        <v>1000</v>
      </c>
      <c r="H155" s="11"/>
      <c r="I155" s="11"/>
    </row>
    <row r="156" spans="2:9" ht="13.8" x14ac:dyDescent="0.25">
      <c r="B156" s="25" t="s">
        <v>187</v>
      </c>
      <c r="C156" s="30" t="s">
        <v>188</v>
      </c>
      <c r="D156" s="34">
        <v>2.77</v>
      </c>
      <c r="E156" s="34">
        <v>2.77</v>
      </c>
      <c r="F156" s="32">
        <v>0</v>
      </c>
      <c r="G156" s="33">
        <v>125069</v>
      </c>
      <c r="H156" s="11"/>
      <c r="I156" s="11"/>
    </row>
    <row r="157" spans="2:9" ht="13.8" x14ac:dyDescent="0.25">
      <c r="B157" s="25" t="s">
        <v>8</v>
      </c>
      <c r="C157" s="26" t="s">
        <v>189</v>
      </c>
      <c r="D157" s="27">
        <v>0.81</v>
      </c>
      <c r="E157" s="27">
        <v>0.81</v>
      </c>
      <c r="F157" s="28">
        <v>0</v>
      </c>
      <c r="G157" s="29">
        <v>0</v>
      </c>
      <c r="H157" s="11"/>
      <c r="I157" s="11"/>
    </row>
    <row r="158" spans="2:9" ht="13.8" x14ac:dyDescent="0.25">
      <c r="B158" s="25" t="s">
        <v>190</v>
      </c>
      <c r="C158" s="30" t="s">
        <v>191</v>
      </c>
      <c r="D158" s="34">
        <v>3.98</v>
      </c>
      <c r="E158" s="34">
        <v>3.98</v>
      </c>
      <c r="F158" s="32">
        <v>0</v>
      </c>
      <c r="G158" s="33">
        <v>52000</v>
      </c>
      <c r="H158" s="11"/>
      <c r="I158" s="11"/>
    </row>
    <row r="159" spans="2:9" ht="13.8" x14ac:dyDescent="0.25">
      <c r="B159" s="25" t="s">
        <v>192</v>
      </c>
      <c r="C159" s="26" t="s">
        <v>193</v>
      </c>
      <c r="D159" s="27">
        <v>0.2</v>
      </c>
      <c r="E159" s="27">
        <v>0.2</v>
      </c>
      <c r="F159" s="28">
        <v>0</v>
      </c>
      <c r="G159" s="29">
        <v>450000</v>
      </c>
      <c r="H159" s="11"/>
      <c r="I159" s="11"/>
    </row>
    <row r="160" spans="2:9" ht="13.8" x14ac:dyDescent="0.25">
      <c r="B160" s="25" t="s">
        <v>194</v>
      </c>
      <c r="C160" s="30" t="s">
        <v>195</v>
      </c>
      <c r="D160" s="34">
        <v>2.5</v>
      </c>
      <c r="E160" s="34">
        <v>2.5</v>
      </c>
      <c r="F160" s="32">
        <v>0</v>
      </c>
      <c r="G160" s="33">
        <v>0</v>
      </c>
      <c r="H160" s="11"/>
      <c r="I160" s="11"/>
    </row>
    <row r="161" spans="2:9" ht="13.8" x14ac:dyDescent="0.25">
      <c r="B161" s="25" t="s">
        <v>8</v>
      </c>
      <c r="C161" s="26" t="s">
        <v>196</v>
      </c>
      <c r="D161" s="27">
        <v>1.26</v>
      </c>
      <c r="E161" s="27">
        <v>1.26</v>
      </c>
      <c r="F161" s="28">
        <v>0</v>
      </c>
      <c r="G161" s="29">
        <v>24000</v>
      </c>
      <c r="H161" s="11"/>
      <c r="I161" s="11"/>
    </row>
    <row r="162" spans="2:9" ht="13.8" x14ac:dyDescent="0.25">
      <c r="B162" s="25" t="s">
        <v>8</v>
      </c>
      <c r="C162" s="30" t="s">
        <v>197</v>
      </c>
      <c r="D162" s="34">
        <v>2.84</v>
      </c>
      <c r="E162" s="34">
        <v>2.84</v>
      </c>
      <c r="F162" s="32">
        <v>0</v>
      </c>
      <c r="G162" s="33">
        <v>0</v>
      </c>
      <c r="H162" s="11"/>
      <c r="I162" s="11"/>
    </row>
    <row r="163" spans="2:9" ht="13.8" x14ac:dyDescent="0.25">
      <c r="B163" s="25"/>
      <c r="C163" s="26" t="s">
        <v>198</v>
      </c>
      <c r="D163" s="27">
        <v>6.5</v>
      </c>
      <c r="E163" s="27">
        <v>6.5</v>
      </c>
      <c r="F163" s="28">
        <v>0</v>
      </c>
      <c r="G163" s="29">
        <v>14000</v>
      </c>
      <c r="H163" s="11"/>
      <c r="I163" s="11"/>
    </row>
    <row r="164" spans="2:9" ht="13.8" x14ac:dyDescent="0.25">
      <c r="B164" s="25" t="s">
        <v>199</v>
      </c>
      <c r="C164" s="30" t="s">
        <v>200</v>
      </c>
      <c r="D164" s="34">
        <v>0.2</v>
      </c>
      <c r="E164" s="34">
        <v>0.2</v>
      </c>
      <c r="F164" s="32">
        <v>0</v>
      </c>
      <c r="G164" s="33">
        <v>0</v>
      </c>
      <c r="H164" s="11"/>
      <c r="I164" s="11"/>
    </row>
    <row r="165" spans="2:9" ht="13.8" x14ac:dyDescent="0.25">
      <c r="B165" s="25" t="s">
        <v>201</v>
      </c>
      <c r="C165" s="26" t="s">
        <v>202</v>
      </c>
      <c r="D165" s="27">
        <v>1.1599999999999999</v>
      </c>
      <c r="E165" s="27">
        <v>1.28</v>
      </c>
      <c r="F165" s="28">
        <v>-9.375E-2</v>
      </c>
      <c r="G165" s="29">
        <v>765779</v>
      </c>
      <c r="H165" s="11"/>
      <c r="I165" s="11"/>
    </row>
    <row r="166" spans="2:9" ht="13.8" x14ac:dyDescent="0.25">
      <c r="B166" s="25" t="s">
        <v>8</v>
      </c>
      <c r="C166" s="30" t="s">
        <v>203</v>
      </c>
      <c r="D166" s="34">
        <v>2.2000000000000002</v>
      </c>
      <c r="E166" s="34">
        <v>2.2000000000000002</v>
      </c>
      <c r="F166" s="32">
        <v>0</v>
      </c>
      <c r="G166" s="33">
        <v>0</v>
      </c>
      <c r="H166" s="11"/>
      <c r="I166" s="11"/>
    </row>
    <row r="167" spans="2:9" ht="13.8" x14ac:dyDescent="0.25">
      <c r="B167" s="25" t="s">
        <v>8</v>
      </c>
      <c r="C167" s="26" t="s">
        <v>204</v>
      </c>
      <c r="D167" s="27">
        <v>2</v>
      </c>
      <c r="E167" s="27">
        <v>2</v>
      </c>
      <c r="F167" s="28">
        <v>0</v>
      </c>
      <c r="G167" s="29">
        <v>18009</v>
      </c>
      <c r="H167" s="11"/>
      <c r="I167" s="11"/>
    </row>
    <row r="168" spans="2:9" ht="13.8" x14ac:dyDescent="0.25">
      <c r="B168" s="25" t="s">
        <v>205</v>
      </c>
      <c r="C168" s="30" t="s">
        <v>206</v>
      </c>
      <c r="D168" s="34">
        <v>0.38</v>
      </c>
      <c r="E168" s="34">
        <v>0.38</v>
      </c>
      <c r="F168" s="32">
        <v>0</v>
      </c>
      <c r="G168" s="33">
        <v>30000</v>
      </c>
      <c r="H168" s="11"/>
      <c r="I168" s="11"/>
    </row>
    <row r="169" spans="2:9" ht="13.8" x14ac:dyDescent="0.25">
      <c r="B169" s="25" t="s">
        <v>207</v>
      </c>
      <c r="C169" s="26" t="s">
        <v>208</v>
      </c>
      <c r="D169" s="27">
        <v>1.06</v>
      </c>
      <c r="E169" s="27">
        <v>1.06</v>
      </c>
      <c r="F169" s="28">
        <v>0</v>
      </c>
      <c r="G169" s="29">
        <v>32800</v>
      </c>
      <c r="H169" s="11"/>
      <c r="I169" s="11"/>
    </row>
    <row r="170" spans="2:9" ht="13.8" x14ac:dyDescent="0.25">
      <c r="B170" s="54"/>
      <c r="C170" s="55" t="s">
        <v>209</v>
      </c>
      <c r="D170" s="56">
        <v>2.48</v>
      </c>
      <c r="E170" s="56">
        <v>2.48</v>
      </c>
      <c r="F170" s="57">
        <v>0</v>
      </c>
      <c r="G170" s="58">
        <v>0</v>
      </c>
      <c r="H170" s="11"/>
      <c r="I170" s="11"/>
    </row>
    <row r="171" spans="2:9" ht="13.8" x14ac:dyDescent="0.25">
      <c r="C171" s="11"/>
      <c r="D171" s="12"/>
      <c r="E171" s="12"/>
      <c r="F171" s="12"/>
      <c r="G171" s="12"/>
      <c r="H171" s="11"/>
      <c r="I171" s="11"/>
    </row>
    <row r="172" spans="2:9" ht="13.8" x14ac:dyDescent="0.25">
      <c r="C172" s="11"/>
      <c r="D172" s="12"/>
      <c r="E172" s="12"/>
      <c r="F172" s="12"/>
      <c r="G172" s="12"/>
      <c r="H172" s="11"/>
      <c r="I172" s="11"/>
    </row>
    <row r="173" spans="2:9" ht="13.8" x14ac:dyDescent="0.25">
      <c r="C173" s="11"/>
      <c r="D173" s="12"/>
      <c r="E173" s="12"/>
      <c r="F173" s="12"/>
      <c r="G173" s="12"/>
      <c r="H173" s="11"/>
      <c r="I173" s="11"/>
    </row>
    <row r="174" spans="2:9" ht="13.8" hidden="1" x14ac:dyDescent="0.25">
      <c r="C174" s="11"/>
      <c r="D174" s="12"/>
      <c r="E174" s="12"/>
      <c r="F174" s="12"/>
      <c r="G174" s="12"/>
      <c r="H174" s="11"/>
      <c r="I174" s="11"/>
    </row>
    <row r="175" spans="2:9" ht="13.8" hidden="1" x14ac:dyDescent="0.25">
      <c r="C175" s="11"/>
      <c r="D175" s="12"/>
      <c r="E175" s="12"/>
      <c r="F175" s="12"/>
      <c r="G175" s="12"/>
      <c r="H175" s="11"/>
      <c r="I175" s="11"/>
    </row>
    <row r="176" spans="2:9" ht="13.8" hidden="1" x14ac:dyDescent="0.25">
      <c r="C176" s="11"/>
      <c r="D176" s="12"/>
      <c r="E176" s="12"/>
      <c r="F176" s="12"/>
      <c r="G176" s="12"/>
      <c r="H176" s="11"/>
      <c r="I176" s="11"/>
    </row>
    <row r="177" spans="4:7" s="11" customFormat="1" ht="13.8" hidden="1" x14ac:dyDescent="0.25">
      <c r="D177" s="12"/>
      <c r="E177" s="12"/>
      <c r="F177" s="12"/>
      <c r="G177" s="12"/>
    </row>
    <row r="178" spans="4:7" s="11" customFormat="1" ht="13.8" hidden="1" x14ac:dyDescent="0.25">
      <c r="D178" s="12"/>
      <c r="E178" s="12"/>
      <c r="F178" s="12"/>
      <c r="G178" s="12"/>
    </row>
    <row r="179" spans="4:7" s="11" customFormat="1" ht="13.8" hidden="1" x14ac:dyDescent="0.25">
      <c r="D179" s="12"/>
      <c r="E179" s="12"/>
      <c r="F179" s="12"/>
      <c r="G179" s="12"/>
    </row>
    <row r="180" spans="4:7" s="11" customFormat="1" ht="13.8" hidden="1" x14ac:dyDescent="0.25">
      <c r="D180" s="12"/>
      <c r="E180" s="12"/>
      <c r="F180" s="12"/>
      <c r="G180" s="12"/>
    </row>
    <row r="181" spans="4:7" s="11" customFormat="1" ht="13.8" hidden="1" x14ac:dyDescent="0.25">
      <c r="D181" s="12"/>
      <c r="E181" s="12"/>
      <c r="F181" s="12"/>
      <c r="G181" s="12"/>
    </row>
    <row r="182" spans="4:7" s="11" customFormat="1" ht="13.8" hidden="1" x14ac:dyDescent="0.25">
      <c r="D182" s="12"/>
      <c r="E182" s="12"/>
      <c r="F182" s="12"/>
      <c r="G182" s="12"/>
    </row>
    <row r="183" spans="4:7" s="11" customFormat="1" ht="13.8" hidden="1" x14ac:dyDescent="0.25">
      <c r="D183" s="12"/>
      <c r="E183" s="12"/>
      <c r="F183" s="12"/>
      <c r="G183" s="12"/>
    </row>
    <row r="184" spans="4:7" s="11" customFormat="1" ht="13.8" hidden="1" x14ac:dyDescent="0.25">
      <c r="D184" s="12"/>
      <c r="E184" s="12"/>
      <c r="F184" s="12"/>
      <c r="G184" s="12"/>
    </row>
    <row r="185" spans="4:7" s="11" customFormat="1" ht="13.8" hidden="1" x14ac:dyDescent="0.25">
      <c r="D185" s="12"/>
      <c r="E185" s="12"/>
      <c r="F185" s="12"/>
      <c r="G185" s="12"/>
    </row>
    <row r="186" spans="4:7" s="11" customFormat="1" ht="13.8" hidden="1" x14ac:dyDescent="0.25">
      <c r="D186" s="12"/>
      <c r="E186" s="12"/>
      <c r="F186" s="12"/>
      <c r="G186" s="12"/>
    </row>
    <row r="187" spans="4:7" s="11" customFormat="1" ht="13.8" hidden="1" x14ac:dyDescent="0.25">
      <c r="D187" s="12"/>
      <c r="E187" s="12"/>
      <c r="F187" s="12"/>
      <c r="G187" s="12"/>
    </row>
    <row r="188" spans="4:7" s="11" customFormat="1" ht="13.8" hidden="1" x14ac:dyDescent="0.25">
      <c r="D188" s="12"/>
      <c r="E188" s="12"/>
      <c r="F188" s="12"/>
      <c r="G188" s="12"/>
    </row>
    <row r="189" spans="4:7" s="11" customFormat="1" ht="13.8" hidden="1" x14ac:dyDescent="0.25">
      <c r="D189" s="12"/>
      <c r="E189" s="12"/>
      <c r="F189" s="12"/>
      <c r="G189" s="12"/>
    </row>
    <row r="190" spans="4:7" s="11" customFormat="1" ht="13.8" hidden="1" x14ac:dyDescent="0.25">
      <c r="D190" s="12"/>
      <c r="E190" s="12"/>
      <c r="F190" s="12"/>
      <c r="G190" s="12"/>
    </row>
    <row r="191" spans="4:7" s="11" customFormat="1" ht="13.8" hidden="1" x14ac:dyDescent="0.25">
      <c r="D191" s="12"/>
      <c r="E191" s="12"/>
      <c r="F191" s="12"/>
      <c r="G191" s="12"/>
    </row>
    <row r="192" spans="4:7" s="11" customFormat="1" ht="13.8" hidden="1" x14ac:dyDescent="0.25">
      <c r="D192" s="12"/>
      <c r="E192" s="12"/>
      <c r="F192" s="12"/>
      <c r="G192" s="12"/>
    </row>
    <row r="193" spans="8:9" ht="13.8" hidden="1" x14ac:dyDescent="0.25">
      <c r="H193" s="11"/>
      <c r="I193" s="11"/>
    </row>
    <row r="194" spans="8:9" ht="13.8" hidden="1" x14ac:dyDescent="0.25"/>
    <row r="195" spans="8:9" ht="13.8" hidden="1" x14ac:dyDescent="0.25"/>
    <row r="196" spans="8:9" ht="13.8" hidden="1" x14ac:dyDescent="0.25"/>
    <row r="197" spans="8:9" ht="13.8" hidden="1" x14ac:dyDescent="0.25"/>
    <row r="198" spans="8:9" ht="13.8" hidden="1" x14ac:dyDescent="0.25"/>
    <row r="199" spans="8:9" ht="13.8" hidden="1" x14ac:dyDescent="0.25"/>
    <row r="200" spans="8:9" ht="13.8" hidden="1" x14ac:dyDescent="0.25"/>
    <row r="201" spans="8:9" ht="13.8" hidden="1" x14ac:dyDescent="0.25"/>
    <row r="202" spans="8:9" ht="13.8" hidden="1" x14ac:dyDescent="0.25"/>
    <row r="203" spans="8:9" ht="13.8" hidden="1" x14ac:dyDescent="0.25"/>
    <row r="204" spans="8:9" ht="13.8" hidden="1" x14ac:dyDescent="0.25"/>
    <row r="205" spans="8:9" ht="13.8" hidden="1" x14ac:dyDescent="0.25"/>
    <row r="206" spans="8:9" ht="13.8" hidden="1" x14ac:dyDescent="0.25"/>
    <row r="207" spans="8:9" ht="13.8" hidden="1" x14ac:dyDescent="0.25"/>
    <row r="208" spans="8:9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hidden="1" x14ac:dyDescent="0.25"/>
    <row r="415" ht="13.8" x14ac:dyDescent="0.25"/>
    <row r="416" ht="13.8" x14ac:dyDescent="0.25"/>
    <row r="417" ht="12.75" hidden="1" customHeight="1" x14ac:dyDescent="0.25"/>
    <row r="418" ht="12.75" hidden="1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hidden="1" customHeight="1" x14ac:dyDescent="0.25"/>
  </sheetData>
  <phoneticPr fontId="0" type="noConversion"/>
  <conditionalFormatting sqref="F171:F1048576 F1">
    <cfRule type="iconSet" priority="40977">
      <iconSet iconSet="3Arrows">
        <cfvo type="percent" val="0"/>
        <cfvo type="num" val="0"/>
        <cfvo type="num" val="0" gte="0"/>
      </iconSet>
    </cfRule>
  </conditionalFormatting>
  <conditionalFormatting sqref="F171:F65492 F1">
    <cfRule type="iconSet" priority="40980">
      <iconSet iconSet="3Arrows">
        <cfvo type="percent" val="0"/>
        <cfvo type="num" val="0"/>
        <cfvo type="num" val="0" gte="0"/>
      </iconSet>
    </cfRule>
  </conditionalFormatting>
  <conditionalFormatting sqref="F171:F65491 F1">
    <cfRule type="iconSet" priority="40982">
      <iconSet iconSet="3Arrows">
        <cfvo type="percent" val="0"/>
        <cfvo type="num" val="0"/>
        <cfvo type="num" val="0" gte="0"/>
      </iconSet>
    </cfRule>
  </conditionalFormatting>
  <conditionalFormatting sqref="F171:F65490 F1">
    <cfRule type="iconSet" priority="40984">
      <iconSet iconSet="3Arrows">
        <cfvo type="percent" val="0"/>
        <cfvo type="num" val="0"/>
        <cfvo type="num" val="0" gte="0"/>
      </iconSet>
    </cfRule>
  </conditionalFormatting>
  <conditionalFormatting sqref="F171:F65493 F1">
    <cfRule type="iconSet" priority="40986">
      <iconSet iconSet="3Arrows">
        <cfvo type="percent" val="0"/>
        <cfvo type="num" val="0"/>
        <cfvo type="num" val="0" gte="0"/>
      </iconSet>
    </cfRule>
  </conditionalFormatting>
  <conditionalFormatting sqref="F171:F65494 F1">
    <cfRule type="iconSet" priority="40988">
      <iconSet iconSet="3Arrows">
        <cfvo type="percent" val="0"/>
        <cfvo type="num" val="0"/>
        <cfvo type="num" val="0" gte="0"/>
      </iconSet>
    </cfRule>
  </conditionalFormatting>
  <conditionalFormatting sqref="F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F131:F13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1:F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49:F50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F3:F18 F99 F108:F119 F130:F133 F139 F23:F31 F47:F82 F150:F152">
    <cfRule type="cellIs" dxfId="8" priority="99" operator="lessThan">
      <formula>-0.1</formula>
    </cfRule>
  </conditionalFormatting>
  <conditionalFormatting sqref="F17:F18 F23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9:F22">
    <cfRule type="cellIs" dxfId="7" priority="97" operator="lessThan">
      <formula>-0.1</formula>
    </cfRule>
  </conditionalFormatting>
  <conditionalFormatting sqref="F52 F54 F56 F58 F60 F62 F6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53 F55 F57 F59 F61 F63 F6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F68 F70 F72 F74 F76 F78 F80 F8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9 F71 F73 F75 F77 F79 F8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120:F129">
    <cfRule type="cellIs" dxfId="6" priority="83" operator="lessThan">
      <formula>-0.1</formula>
    </cfRule>
  </conditionalFormatting>
  <conditionalFormatting sqref="F134:F13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34:F138">
    <cfRule type="cellIs" dxfId="5" priority="81" operator="lessThan">
      <formula>-0.1</formula>
    </cfRule>
  </conditionalFormatting>
  <conditionalFormatting sqref="F32 F34 F36 F38 F40 F42 F44 F4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32 F34 F36 F38 F40 F42 F44 F4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32:F46">
    <cfRule type="cellIs" dxfId="4" priority="60" operator="lessThan">
      <formula>-0.1</formula>
    </cfRule>
  </conditionalFormatting>
  <conditionalFormatting sqref="F83:F98">
    <cfRule type="cellIs" dxfId="3" priority="59" operator="lessThan">
      <formula>-0.1</formula>
    </cfRule>
  </conditionalFormatting>
  <conditionalFormatting sqref="F84 F86 F88 F90 F92 F94 F96 F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140:F149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40:F149">
    <cfRule type="cellIs" dxfId="2" priority="55" operator="lessThan">
      <formula>-0.1</formula>
    </cfRule>
  </conditionalFormatting>
  <conditionalFormatting sqref="F83 F85 F87 F89 F91 F93 F95 F97">
    <cfRule type="iconSet" priority="41008">
      <iconSet iconSet="3Arrows">
        <cfvo type="percent" val="0"/>
        <cfvo type="num" val="0"/>
        <cfvo type="num" val="0" gte="0"/>
      </iconSet>
    </cfRule>
  </conditionalFormatting>
  <conditionalFormatting sqref="F100:F10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F100:F107">
    <cfRule type="cellIs" dxfId="1" priority="46" operator="lessThan">
      <formula>-0.1</formula>
    </cfRule>
  </conditionalFormatting>
  <conditionalFormatting sqref="F100:F10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 F17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153:F170">
    <cfRule type="cellIs" dxfId="0" priority="1" operator="lessThan">
      <formula>-0.1</formula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IY123" sqref="IY123"/>
    </sheetView>
  </sheetViews>
  <sheetFormatPr defaultColWidth="0" defaultRowHeight="14.4" x14ac:dyDescent="0.3"/>
  <cols>
    <col min="1" max="1" width="28.109375" style="4" customWidth="1"/>
    <col min="2" max="2" width="8.88671875" style="6" customWidth="1"/>
    <col min="3" max="3" width="23.5546875" style="6" customWidth="1"/>
    <col min="4" max="4" width="9" style="6" customWidth="1"/>
    <col min="5" max="5" width="14.44140625" style="6" customWidth="1"/>
    <col min="6" max="6" width="12.109375" style="7" customWidth="1"/>
    <col min="7" max="7" width="17.44140625" style="7" bestFit="1" customWidth="1"/>
    <col min="8" max="8" width="9.5546875" style="6" bestFit="1" customWidth="1"/>
    <col min="9" max="10" width="9.109375" style="6" customWidth="1"/>
    <col min="11" max="253" width="9.109375" style="6" hidden="1"/>
    <col min="254" max="254" width="28.109375" style="6" customWidth="1"/>
    <col min="255" max="255" width="3.5546875" style="6" customWidth="1"/>
    <col min="256" max="256" width="31.109375" style="6" customWidth="1"/>
    <col min="257" max="257" width="11.109375" style="6" customWidth="1"/>
    <col min="258" max="258" width="9.88671875" style="6" customWidth="1"/>
    <col min="259" max="259" width="11.44140625" style="6" customWidth="1"/>
    <col min="260" max="260" width="3.109375" style="6" customWidth="1"/>
    <col min="261" max="261" width="17.44140625" style="6" bestFit="1" customWidth="1"/>
    <col min="262" max="262" width="11.44140625" style="6" customWidth="1"/>
    <col min="263" max="263" width="22.5546875" style="6" bestFit="1" customWidth="1"/>
    <col min="264" max="264" width="9.5546875" style="6" bestFit="1" customWidth="1"/>
    <col min="265" max="266" width="9.109375" style="6" customWidth="1"/>
    <col min="267" max="509" width="9.109375" style="6" hidden="1"/>
    <col min="510" max="510" width="28.109375" style="6" customWidth="1"/>
    <col min="511" max="511" width="3.5546875" style="6" customWidth="1"/>
    <col min="512" max="512" width="31.109375" style="6" customWidth="1"/>
    <col min="513" max="513" width="11.109375" style="6" customWidth="1"/>
    <col min="514" max="514" width="9.88671875" style="6" customWidth="1"/>
    <col min="515" max="515" width="11.44140625" style="6" customWidth="1"/>
    <col min="516" max="516" width="3.109375" style="6" customWidth="1"/>
    <col min="517" max="517" width="17.44140625" style="6" bestFit="1" customWidth="1"/>
    <col min="518" max="518" width="11.44140625" style="6" customWidth="1"/>
    <col min="519" max="519" width="22.5546875" style="6" bestFit="1" customWidth="1"/>
    <col min="520" max="520" width="9.5546875" style="6" bestFit="1" customWidth="1"/>
    <col min="521" max="522" width="9.109375" style="6" customWidth="1"/>
    <col min="523" max="765" width="9.109375" style="6" hidden="1"/>
    <col min="766" max="766" width="28.109375" style="6" customWidth="1"/>
    <col min="767" max="767" width="3.5546875" style="6" customWidth="1"/>
    <col min="768" max="768" width="31.109375" style="6" customWidth="1"/>
    <col min="769" max="769" width="11.109375" style="6" customWidth="1"/>
    <col min="770" max="770" width="9.88671875" style="6" customWidth="1"/>
    <col min="771" max="771" width="11.44140625" style="6" customWidth="1"/>
    <col min="772" max="772" width="3.109375" style="6" customWidth="1"/>
    <col min="773" max="773" width="17.44140625" style="6" bestFit="1" customWidth="1"/>
    <col min="774" max="774" width="11.44140625" style="6" customWidth="1"/>
    <col min="775" max="775" width="22.5546875" style="6" bestFit="1" customWidth="1"/>
    <col min="776" max="776" width="9.5546875" style="6" bestFit="1" customWidth="1"/>
    <col min="777" max="778" width="9.109375" style="6" customWidth="1"/>
    <col min="779" max="1021" width="9.109375" style="6" hidden="1"/>
    <col min="1022" max="1022" width="28.109375" style="6" customWidth="1"/>
    <col min="1023" max="1023" width="3.5546875" style="6" customWidth="1"/>
    <col min="1024" max="1024" width="31.109375" style="6" customWidth="1"/>
    <col min="1025" max="1025" width="11.109375" style="6" customWidth="1"/>
    <col min="1026" max="1026" width="9.88671875" style="6" customWidth="1"/>
    <col min="1027" max="1027" width="11.44140625" style="6" customWidth="1"/>
    <col min="1028" max="1028" width="3.109375" style="6" customWidth="1"/>
    <col min="1029" max="1029" width="17.44140625" style="6" bestFit="1" customWidth="1"/>
    <col min="1030" max="1030" width="11.44140625" style="6" customWidth="1"/>
    <col min="1031" max="1031" width="22.5546875" style="6" bestFit="1" customWidth="1"/>
    <col min="1032" max="1032" width="9.5546875" style="6" bestFit="1" customWidth="1"/>
    <col min="1033" max="1034" width="9.109375" style="6" customWidth="1"/>
    <col min="1035" max="1277" width="9.109375" style="6" hidden="1"/>
    <col min="1278" max="1278" width="28.109375" style="6" customWidth="1"/>
    <col min="1279" max="1279" width="3.5546875" style="6" customWidth="1"/>
    <col min="1280" max="1280" width="31.109375" style="6" customWidth="1"/>
    <col min="1281" max="1281" width="11.109375" style="6" customWidth="1"/>
    <col min="1282" max="1282" width="9.88671875" style="6" customWidth="1"/>
    <col min="1283" max="1283" width="11.44140625" style="6" customWidth="1"/>
    <col min="1284" max="1284" width="3.109375" style="6" customWidth="1"/>
    <col min="1285" max="1285" width="17.44140625" style="6" bestFit="1" customWidth="1"/>
    <col min="1286" max="1286" width="11.44140625" style="6" customWidth="1"/>
    <col min="1287" max="1287" width="22.5546875" style="6" bestFit="1" customWidth="1"/>
    <col min="1288" max="1288" width="9.5546875" style="6" bestFit="1" customWidth="1"/>
    <col min="1289" max="1290" width="9.109375" style="6" customWidth="1"/>
    <col min="1291" max="1533" width="9.109375" style="6" hidden="1"/>
    <col min="1534" max="1534" width="28.109375" style="6" customWidth="1"/>
    <col min="1535" max="1535" width="3.5546875" style="6" customWidth="1"/>
    <col min="1536" max="1536" width="31.109375" style="6" customWidth="1"/>
    <col min="1537" max="1537" width="11.109375" style="6" customWidth="1"/>
    <col min="1538" max="1538" width="9.88671875" style="6" customWidth="1"/>
    <col min="1539" max="1539" width="11.44140625" style="6" customWidth="1"/>
    <col min="1540" max="1540" width="3.109375" style="6" customWidth="1"/>
    <col min="1541" max="1541" width="17.44140625" style="6" bestFit="1" customWidth="1"/>
    <col min="1542" max="1542" width="11.44140625" style="6" customWidth="1"/>
    <col min="1543" max="1543" width="22.5546875" style="6" bestFit="1" customWidth="1"/>
    <col min="1544" max="1544" width="9.5546875" style="6" bestFit="1" customWidth="1"/>
    <col min="1545" max="1546" width="9.109375" style="6" customWidth="1"/>
    <col min="1547" max="1789" width="9.109375" style="6" hidden="1"/>
    <col min="1790" max="1790" width="28.109375" style="6" customWidth="1"/>
    <col min="1791" max="1791" width="3.5546875" style="6" customWidth="1"/>
    <col min="1792" max="1792" width="31.109375" style="6" customWidth="1"/>
    <col min="1793" max="1793" width="11.109375" style="6" customWidth="1"/>
    <col min="1794" max="1794" width="9.88671875" style="6" customWidth="1"/>
    <col min="1795" max="1795" width="11.44140625" style="6" customWidth="1"/>
    <col min="1796" max="1796" width="3.109375" style="6" customWidth="1"/>
    <col min="1797" max="1797" width="17.44140625" style="6" bestFit="1" customWidth="1"/>
    <col min="1798" max="1798" width="11.44140625" style="6" customWidth="1"/>
    <col min="1799" max="1799" width="22.5546875" style="6" bestFit="1" customWidth="1"/>
    <col min="1800" max="1800" width="9.5546875" style="6" bestFit="1" customWidth="1"/>
    <col min="1801" max="1802" width="9.109375" style="6" customWidth="1"/>
    <col min="1803" max="2045" width="9.109375" style="6" hidden="1"/>
    <col min="2046" max="2046" width="28.109375" style="6" customWidth="1"/>
    <col min="2047" max="2047" width="3.5546875" style="6" customWidth="1"/>
    <col min="2048" max="2048" width="31.109375" style="6" customWidth="1"/>
    <col min="2049" max="2049" width="11.109375" style="6" customWidth="1"/>
    <col min="2050" max="2050" width="9.88671875" style="6" customWidth="1"/>
    <col min="2051" max="2051" width="11.44140625" style="6" customWidth="1"/>
    <col min="2052" max="2052" width="3.109375" style="6" customWidth="1"/>
    <col min="2053" max="2053" width="17.44140625" style="6" bestFit="1" customWidth="1"/>
    <col min="2054" max="2054" width="11.44140625" style="6" customWidth="1"/>
    <col min="2055" max="2055" width="22.5546875" style="6" bestFit="1" customWidth="1"/>
    <col min="2056" max="2056" width="9.5546875" style="6" bestFit="1" customWidth="1"/>
    <col min="2057" max="2058" width="9.109375" style="6" customWidth="1"/>
    <col min="2059" max="2301" width="9.109375" style="6" hidden="1"/>
    <col min="2302" max="2302" width="28.109375" style="6" customWidth="1"/>
    <col min="2303" max="2303" width="3.5546875" style="6" customWidth="1"/>
    <col min="2304" max="2304" width="31.109375" style="6" customWidth="1"/>
    <col min="2305" max="2305" width="11.109375" style="6" customWidth="1"/>
    <col min="2306" max="2306" width="9.88671875" style="6" customWidth="1"/>
    <col min="2307" max="2307" width="11.44140625" style="6" customWidth="1"/>
    <col min="2308" max="2308" width="3.109375" style="6" customWidth="1"/>
    <col min="2309" max="2309" width="17.44140625" style="6" bestFit="1" customWidth="1"/>
    <col min="2310" max="2310" width="11.44140625" style="6" customWidth="1"/>
    <col min="2311" max="2311" width="22.5546875" style="6" bestFit="1" customWidth="1"/>
    <col min="2312" max="2312" width="9.5546875" style="6" bestFit="1" customWidth="1"/>
    <col min="2313" max="2314" width="9.109375" style="6" customWidth="1"/>
    <col min="2315" max="2557" width="9.109375" style="6" hidden="1"/>
    <col min="2558" max="2558" width="28.109375" style="6" customWidth="1"/>
    <col min="2559" max="2559" width="3.5546875" style="6" customWidth="1"/>
    <col min="2560" max="2560" width="31.109375" style="6" customWidth="1"/>
    <col min="2561" max="2561" width="11.109375" style="6" customWidth="1"/>
    <col min="2562" max="2562" width="9.88671875" style="6" customWidth="1"/>
    <col min="2563" max="2563" width="11.44140625" style="6" customWidth="1"/>
    <col min="2564" max="2564" width="3.109375" style="6" customWidth="1"/>
    <col min="2565" max="2565" width="17.44140625" style="6" bestFit="1" customWidth="1"/>
    <col min="2566" max="2566" width="11.44140625" style="6" customWidth="1"/>
    <col min="2567" max="2567" width="22.5546875" style="6" bestFit="1" customWidth="1"/>
    <col min="2568" max="2568" width="9.5546875" style="6" bestFit="1" customWidth="1"/>
    <col min="2569" max="2570" width="9.109375" style="6" customWidth="1"/>
    <col min="2571" max="2813" width="9.109375" style="6" hidden="1"/>
    <col min="2814" max="2814" width="28.109375" style="6" customWidth="1"/>
    <col min="2815" max="2815" width="3.5546875" style="6" customWidth="1"/>
    <col min="2816" max="2816" width="31.109375" style="6" customWidth="1"/>
    <col min="2817" max="2817" width="11.109375" style="6" customWidth="1"/>
    <col min="2818" max="2818" width="9.88671875" style="6" customWidth="1"/>
    <col min="2819" max="2819" width="11.44140625" style="6" customWidth="1"/>
    <col min="2820" max="2820" width="3.109375" style="6" customWidth="1"/>
    <col min="2821" max="2821" width="17.44140625" style="6" bestFit="1" customWidth="1"/>
    <col min="2822" max="2822" width="11.44140625" style="6" customWidth="1"/>
    <col min="2823" max="2823" width="22.5546875" style="6" bestFit="1" customWidth="1"/>
    <col min="2824" max="2824" width="9.5546875" style="6" bestFit="1" customWidth="1"/>
    <col min="2825" max="2826" width="9.109375" style="6" customWidth="1"/>
    <col min="2827" max="3069" width="9.109375" style="6" hidden="1"/>
    <col min="3070" max="3070" width="28.109375" style="6" customWidth="1"/>
    <col min="3071" max="3071" width="3.5546875" style="6" customWidth="1"/>
    <col min="3072" max="3072" width="31.109375" style="6" customWidth="1"/>
    <col min="3073" max="3073" width="11.109375" style="6" customWidth="1"/>
    <col min="3074" max="3074" width="9.88671875" style="6" customWidth="1"/>
    <col min="3075" max="3075" width="11.44140625" style="6" customWidth="1"/>
    <col min="3076" max="3076" width="3.109375" style="6" customWidth="1"/>
    <col min="3077" max="3077" width="17.44140625" style="6" bestFit="1" customWidth="1"/>
    <col min="3078" max="3078" width="11.44140625" style="6" customWidth="1"/>
    <col min="3079" max="3079" width="22.5546875" style="6" bestFit="1" customWidth="1"/>
    <col min="3080" max="3080" width="9.5546875" style="6" bestFit="1" customWidth="1"/>
    <col min="3081" max="3082" width="9.109375" style="6" customWidth="1"/>
    <col min="3083" max="3325" width="9.109375" style="6" hidden="1"/>
    <col min="3326" max="3326" width="28.109375" style="6" customWidth="1"/>
    <col min="3327" max="3327" width="3.5546875" style="6" customWidth="1"/>
    <col min="3328" max="3328" width="31.109375" style="6" customWidth="1"/>
    <col min="3329" max="3329" width="11.109375" style="6" customWidth="1"/>
    <col min="3330" max="3330" width="9.88671875" style="6" customWidth="1"/>
    <col min="3331" max="3331" width="11.44140625" style="6" customWidth="1"/>
    <col min="3332" max="3332" width="3.109375" style="6" customWidth="1"/>
    <col min="3333" max="3333" width="17.44140625" style="6" bestFit="1" customWidth="1"/>
    <col min="3334" max="3334" width="11.44140625" style="6" customWidth="1"/>
    <col min="3335" max="3335" width="22.5546875" style="6" bestFit="1" customWidth="1"/>
    <col min="3336" max="3336" width="9.5546875" style="6" bestFit="1" customWidth="1"/>
    <col min="3337" max="3338" width="9.109375" style="6" customWidth="1"/>
    <col min="3339" max="3581" width="9.109375" style="6" hidden="1"/>
    <col min="3582" max="3582" width="28.109375" style="6" customWidth="1"/>
    <col min="3583" max="3583" width="3.5546875" style="6" customWidth="1"/>
    <col min="3584" max="3584" width="31.109375" style="6" customWidth="1"/>
    <col min="3585" max="3585" width="11.109375" style="6" customWidth="1"/>
    <col min="3586" max="3586" width="9.88671875" style="6" customWidth="1"/>
    <col min="3587" max="3587" width="11.44140625" style="6" customWidth="1"/>
    <col min="3588" max="3588" width="3.109375" style="6" customWidth="1"/>
    <col min="3589" max="3589" width="17.44140625" style="6" bestFit="1" customWidth="1"/>
    <col min="3590" max="3590" width="11.44140625" style="6" customWidth="1"/>
    <col min="3591" max="3591" width="22.5546875" style="6" bestFit="1" customWidth="1"/>
    <col min="3592" max="3592" width="9.5546875" style="6" bestFit="1" customWidth="1"/>
    <col min="3593" max="3594" width="9.109375" style="6" customWidth="1"/>
    <col min="3595" max="3837" width="9.109375" style="6" hidden="1"/>
    <col min="3838" max="3838" width="28.109375" style="6" customWidth="1"/>
    <col min="3839" max="3839" width="3.5546875" style="6" customWidth="1"/>
    <col min="3840" max="3840" width="31.109375" style="6" customWidth="1"/>
    <col min="3841" max="3841" width="11.109375" style="6" customWidth="1"/>
    <col min="3842" max="3842" width="9.88671875" style="6" customWidth="1"/>
    <col min="3843" max="3843" width="11.44140625" style="6" customWidth="1"/>
    <col min="3844" max="3844" width="3.109375" style="6" customWidth="1"/>
    <col min="3845" max="3845" width="17.44140625" style="6" bestFit="1" customWidth="1"/>
    <col min="3846" max="3846" width="11.44140625" style="6" customWidth="1"/>
    <col min="3847" max="3847" width="22.5546875" style="6" bestFit="1" customWidth="1"/>
    <col min="3848" max="3848" width="9.5546875" style="6" bestFit="1" customWidth="1"/>
    <col min="3849" max="3850" width="9.109375" style="6" customWidth="1"/>
    <col min="3851" max="4093" width="9.109375" style="6" hidden="1"/>
    <col min="4094" max="4094" width="28.109375" style="6" customWidth="1"/>
    <col min="4095" max="4095" width="3.5546875" style="6" customWidth="1"/>
    <col min="4096" max="4096" width="31.109375" style="6" customWidth="1"/>
    <col min="4097" max="4097" width="11.109375" style="6" customWidth="1"/>
    <col min="4098" max="4098" width="9.88671875" style="6" customWidth="1"/>
    <col min="4099" max="4099" width="11.44140625" style="6" customWidth="1"/>
    <col min="4100" max="4100" width="3.109375" style="6" customWidth="1"/>
    <col min="4101" max="4101" width="17.44140625" style="6" bestFit="1" customWidth="1"/>
    <col min="4102" max="4102" width="11.44140625" style="6" customWidth="1"/>
    <col min="4103" max="4103" width="22.5546875" style="6" bestFit="1" customWidth="1"/>
    <col min="4104" max="4104" width="9.5546875" style="6" bestFit="1" customWidth="1"/>
    <col min="4105" max="4106" width="9.109375" style="6" customWidth="1"/>
    <col min="4107" max="4349" width="9.109375" style="6" hidden="1"/>
    <col min="4350" max="4350" width="28.109375" style="6" customWidth="1"/>
    <col min="4351" max="4351" width="3.5546875" style="6" customWidth="1"/>
    <col min="4352" max="4352" width="31.109375" style="6" customWidth="1"/>
    <col min="4353" max="4353" width="11.109375" style="6" customWidth="1"/>
    <col min="4354" max="4354" width="9.88671875" style="6" customWidth="1"/>
    <col min="4355" max="4355" width="11.44140625" style="6" customWidth="1"/>
    <col min="4356" max="4356" width="3.109375" style="6" customWidth="1"/>
    <col min="4357" max="4357" width="17.44140625" style="6" bestFit="1" customWidth="1"/>
    <col min="4358" max="4358" width="11.44140625" style="6" customWidth="1"/>
    <col min="4359" max="4359" width="22.5546875" style="6" bestFit="1" customWidth="1"/>
    <col min="4360" max="4360" width="9.5546875" style="6" bestFit="1" customWidth="1"/>
    <col min="4361" max="4362" width="9.109375" style="6" customWidth="1"/>
    <col min="4363" max="4605" width="9.109375" style="6" hidden="1"/>
    <col min="4606" max="4606" width="28.109375" style="6" customWidth="1"/>
    <col min="4607" max="4607" width="3.5546875" style="6" customWidth="1"/>
    <col min="4608" max="4608" width="31.109375" style="6" customWidth="1"/>
    <col min="4609" max="4609" width="11.109375" style="6" customWidth="1"/>
    <col min="4610" max="4610" width="9.88671875" style="6" customWidth="1"/>
    <col min="4611" max="4611" width="11.44140625" style="6" customWidth="1"/>
    <col min="4612" max="4612" width="3.109375" style="6" customWidth="1"/>
    <col min="4613" max="4613" width="17.44140625" style="6" bestFit="1" customWidth="1"/>
    <col min="4614" max="4614" width="11.44140625" style="6" customWidth="1"/>
    <col min="4615" max="4615" width="22.5546875" style="6" bestFit="1" customWidth="1"/>
    <col min="4616" max="4616" width="9.5546875" style="6" bestFit="1" customWidth="1"/>
    <col min="4617" max="4618" width="9.109375" style="6" customWidth="1"/>
    <col min="4619" max="4861" width="9.109375" style="6" hidden="1"/>
    <col min="4862" max="4862" width="28.109375" style="6" customWidth="1"/>
    <col min="4863" max="4863" width="3.5546875" style="6" customWidth="1"/>
    <col min="4864" max="4864" width="31.109375" style="6" customWidth="1"/>
    <col min="4865" max="4865" width="11.109375" style="6" customWidth="1"/>
    <col min="4866" max="4866" width="9.88671875" style="6" customWidth="1"/>
    <col min="4867" max="4867" width="11.44140625" style="6" customWidth="1"/>
    <col min="4868" max="4868" width="3.109375" style="6" customWidth="1"/>
    <col min="4869" max="4869" width="17.44140625" style="6" bestFit="1" customWidth="1"/>
    <col min="4870" max="4870" width="11.44140625" style="6" customWidth="1"/>
    <col min="4871" max="4871" width="22.5546875" style="6" bestFit="1" customWidth="1"/>
    <col min="4872" max="4872" width="9.5546875" style="6" bestFit="1" customWidth="1"/>
    <col min="4873" max="4874" width="9.109375" style="6" customWidth="1"/>
    <col min="4875" max="5117" width="9.109375" style="6" hidden="1"/>
    <col min="5118" max="5118" width="28.109375" style="6" customWidth="1"/>
    <col min="5119" max="5119" width="3.5546875" style="6" customWidth="1"/>
    <col min="5120" max="5120" width="31.109375" style="6" customWidth="1"/>
    <col min="5121" max="5121" width="11.109375" style="6" customWidth="1"/>
    <col min="5122" max="5122" width="9.88671875" style="6" customWidth="1"/>
    <col min="5123" max="5123" width="11.44140625" style="6" customWidth="1"/>
    <col min="5124" max="5124" width="3.109375" style="6" customWidth="1"/>
    <col min="5125" max="5125" width="17.44140625" style="6" bestFit="1" customWidth="1"/>
    <col min="5126" max="5126" width="11.44140625" style="6" customWidth="1"/>
    <col min="5127" max="5127" width="22.5546875" style="6" bestFit="1" customWidth="1"/>
    <col min="5128" max="5128" width="9.5546875" style="6" bestFit="1" customWidth="1"/>
    <col min="5129" max="5130" width="9.109375" style="6" customWidth="1"/>
    <col min="5131" max="5373" width="9.109375" style="6" hidden="1"/>
    <col min="5374" max="5374" width="28.109375" style="6" customWidth="1"/>
    <col min="5375" max="5375" width="3.5546875" style="6" customWidth="1"/>
    <col min="5376" max="5376" width="31.109375" style="6" customWidth="1"/>
    <col min="5377" max="5377" width="11.109375" style="6" customWidth="1"/>
    <col min="5378" max="5378" width="9.88671875" style="6" customWidth="1"/>
    <col min="5379" max="5379" width="11.44140625" style="6" customWidth="1"/>
    <col min="5380" max="5380" width="3.109375" style="6" customWidth="1"/>
    <col min="5381" max="5381" width="17.44140625" style="6" bestFit="1" customWidth="1"/>
    <col min="5382" max="5382" width="11.44140625" style="6" customWidth="1"/>
    <col min="5383" max="5383" width="22.5546875" style="6" bestFit="1" customWidth="1"/>
    <col min="5384" max="5384" width="9.5546875" style="6" bestFit="1" customWidth="1"/>
    <col min="5385" max="5386" width="9.109375" style="6" customWidth="1"/>
    <col min="5387" max="5629" width="9.109375" style="6" hidden="1"/>
    <col min="5630" max="5630" width="28.109375" style="6" customWidth="1"/>
    <col min="5631" max="5631" width="3.5546875" style="6" customWidth="1"/>
    <col min="5632" max="5632" width="31.109375" style="6" customWidth="1"/>
    <col min="5633" max="5633" width="11.109375" style="6" customWidth="1"/>
    <col min="5634" max="5634" width="9.88671875" style="6" customWidth="1"/>
    <col min="5635" max="5635" width="11.44140625" style="6" customWidth="1"/>
    <col min="5636" max="5636" width="3.109375" style="6" customWidth="1"/>
    <col min="5637" max="5637" width="17.44140625" style="6" bestFit="1" customWidth="1"/>
    <col min="5638" max="5638" width="11.44140625" style="6" customWidth="1"/>
    <col min="5639" max="5639" width="22.5546875" style="6" bestFit="1" customWidth="1"/>
    <col min="5640" max="5640" width="9.5546875" style="6" bestFit="1" customWidth="1"/>
    <col min="5641" max="5642" width="9.109375" style="6" customWidth="1"/>
    <col min="5643" max="5885" width="9.109375" style="6" hidden="1"/>
    <col min="5886" max="5886" width="28.109375" style="6" customWidth="1"/>
    <col min="5887" max="5887" width="3.5546875" style="6" customWidth="1"/>
    <col min="5888" max="5888" width="31.109375" style="6" customWidth="1"/>
    <col min="5889" max="5889" width="11.109375" style="6" customWidth="1"/>
    <col min="5890" max="5890" width="9.88671875" style="6" customWidth="1"/>
    <col min="5891" max="5891" width="11.44140625" style="6" customWidth="1"/>
    <col min="5892" max="5892" width="3.109375" style="6" customWidth="1"/>
    <col min="5893" max="5893" width="17.44140625" style="6" bestFit="1" customWidth="1"/>
    <col min="5894" max="5894" width="11.44140625" style="6" customWidth="1"/>
    <col min="5895" max="5895" width="22.5546875" style="6" bestFit="1" customWidth="1"/>
    <col min="5896" max="5896" width="9.5546875" style="6" bestFit="1" customWidth="1"/>
    <col min="5897" max="5898" width="9.109375" style="6" customWidth="1"/>
    <col min="5899" max="6141" width="9.109375" style="6" hidden="1"/>
    <col min="6142" max="6142" width="28.109375" style="6" customWidth="1"/>
    <col min="6143" max="6143" width="3.5546875" style="6" customWidth="1"/>
    <col min="6144" max="6144" width="31.109375" style="6" customWidth="1"/>
    <col min="6145" max="6145" width="11.109375" style="6" customWidth="1"/>
    <col min="6146" max="6146" width="9.88671875" style="6" customWidth="1"/>
    <col min="6147" max="6147" width="11.44140625" style="6" customWidth="1"/>
    <col min="6148" max="6148" width="3.109375" style="6" customWidth="1"/>
    <col min="6149" max="6149" width="17.44140625" style="6" bestFit="1" customWidth="1"/>
    <col min="6150" max="6150" width="11.44140625" style="6" customWidth="1"/>
    <col min="6151" max="6151" width="22.5546875" style="6" bestFit="1" customWidth="1"/>
    <col min="6152" max="6152" width="9.5546875" style="6" bestFit="1" customWidth="1"/>
    <col min="6153" max="6154" width="9.109375" style="6" customWidth="1"/>
    <col min="6155" max="6397" width="9.109375" style="6" hidden="1"/>
    <col min="6398" max="6398" width="28.109375" style="6" customWidth="1"/>
    <col min="6399" max="6399" width="3.5546875" style="6" customWidth="1"/>
    <col min="6400" max="6400" width="31.109375" style="6" customWidth="1"/>
    <col min="6401" max="6401" width="11.109375" style="6" customWidth="1"/>
    <col min="6402" max="6402" width="9.88671875" style="6" customWidth="1"/>
    <col min="6403" max="6403" width="11.44140625" style="6" customWidth="1"/>
    <col min="6404" max="6404" width="3.109375" style="6" customWidth="1"/>
    <col min="6405" max="6405" width="17.44140625" style="6" bestFit="1" customWidth="1"/>
    <col min="6406" max="6406" width="11.44140625" style="6" customWidth="1"/>
    <col min="6407" max="6407" width="22.5546875" style="6" bestFit="1" customWidth="1"/>
    <col min="6408" max="6408" width="9.5546875" style="6" bestFit="1" customWidth="1"/>
    <col min="6409" max="6410" width="9.109375" style="6" customWidth="1"/>
    <col min="6411" max="6653" width="9.109375" style="6" hidden="1"/>
    <col min="6654" max="6654" width="28.109375" style="6" customWidth="1"/>
    <col min="6655" max="6655" width="3.5546875" style="6" customWidth="1"/>
    <col min="6656" max="6656" width="31.109375" style="6" customWidth="1"/>
    <col min="6657" max="6657" width="11.109375" style="6" customWidth="1"/>
    <col min="6658" max="6658" width="9.88671875" style="6" customWidth="1"/>
    <col min="6659" max="6659" width="11.44140625" style="6" customWidth="1"/>
    <col min="6660" max="6660" width="3.109375" style="6" customWidth="1"/>
    <col min="6661" max="6661" width="17.44140625" style="6" bestFit="1" customWidth="1"/>
    <col min="6662" max="6662" width="11.44140625" style="6" customWidth="1"/>
    <col min="6663" max="6663" width="22.5546875" style="6" bestFit="1" customWidth="1"/>
    <col min="6664" max="6664" width="9.5546875" style="6" bestFit="1" customWidth="1"/>
    <col min="6665" max="6666" width="9.109375" style="6" customWidth="1"/>
    <col min="6667" max="6909" width="9.109375" style="6" hidden="1"/>
    <col min="6910" max="6910" width="28.109375" style="6" customWidth="1"/>
    <col min="6911" max="6911" width="3.5546875" style="6" customWidth="1"/>
    <col min="6912" max="6912" width="31.109375" style="6" customWidth="1"/>
    <col min="6913" max="6913" width="11.109375" style="6" customWidth="1"/>
    <col min="6914" max="6914" width="9.88671875" style="6" customWidth="1"/>
    <col min="6915" max="6915" width="11.44140625" style="6" customWidth="1"/>
    <col min="6916" max="6916" width="3.109375" style="6" customWidth="1"/>
    <col min="6917" max="6917" width="17.44140625" style="6" bestFit="1" customWidth="1"/>
    <col min="6918" max="6918" width="11.44140625" style="6" customWidth="1"/>
    <col min="6919" max="6919" width="22.5546875" style="6" bestFit="1" customWidth="1"/>
    <col min="6920" max="6920" width="9.5546875" style="6" bestFit="1" customWidth="1"/>
    <col min="6921" max="6922" width="9.109375" style="6" customWidth="1"/>
    <col min="6923" max="7165" width="9.109375" style="6" hidden="1"/>
    <col min="7166" max="7166" width="28.109375" style="6" customWidth="1"/>
    <col min="7167" max="7167" width="3.5546875" style="6" customWidth="1"/>
    <col min="7168" max="7168" width="31.109375" style="6" customWidth="1"/>
    <col min="7169" max="7169" width="11.109375" style="6" customWidth="1"/>
    <col min="7170" max="7170" width="9.88671875" style="6" customWidth="1"/>
    <col min="7171" max="7171" width="11.44140625" style="6" customWidth="1"/>
    <col min="7172" max="7172" width="3.109375" style="6" customWidth="1"/>
    <col min="7173" max="7173" width="17.44140625" style="6" bestFit="1" customWidth="1"/>
    <col min="7174" max="7174" width="11.44140625" style="6" customWidth="1"/>
    <col min="7175" max="7175" width="22.5546875" style="6" bestFit="1" customWidth="1"/>
    <col min="7176" max="7176" width="9.5546875" style="6" bestFit="1" customWidth="1"/>
    <col min="7177" max="7178" width="9.109375" style="6" customWidth="1"/>
    <col min="7179" max="7421" width="9.109375" style="6" hidden="1"/>
    <col min="7422" max="7422" width="28.109375" style="6" customWidth="1"/>
    <col min="7423" max="7423" width="3.5546875" style="6" customWidth="1"/>
    <col min="7424" max="7424" width="31.109375" style="6" customWidth="1"/>
    <col min="7425" max="7425" width="11.109375" style="6" customWidth="1"/>
    <col min="7426" max="7426" width="9.88671875" style="6" customWidth="1"/>
    <col min="7427" max="7427" width="11.44140625" style="6" customWidth="1"/>
    <col min="7428" max="7428" width="3.109375" style="6" customWidth="1"/>
    <col min="7429" max="7429" width="17.44140625" style="6" bestFit="1" customWidth="1"/>
    <col min="7430" max="7430" width="11.44140625" style="6" customWidth="1"/>
    <col min="7431" max="7431" width="22.5546875" style="6" bestFit="1" customWidth="1"/>
    <col min="7432" max="7432" width="9.5546875" style="6" bestFit="1" customWidth="1"/>
    <col min="7433" max="7434" width="9.109375" style="6" customWidth="1"/>
    <col min="7435" max="7677" width="9.109375" style="6" hidden="1"/>
    <col min="7678" max="7678" width="28.109375" style="6" customWidth="1"/>
    <col min="7679" max="7679" width="3.5546875" style="6" customWidth="1"/>
    <col min="7680" max="7680" width="31.109375" style="6" customWidth="1"/>
    <col min="7681" max="7681" width="11.109375" style="6" customWidth="1"/>
    <col min="7682" max="7682" width="9.88671875" style="6" customWidth="1"/>
    <col min="7683" max="7683" width="11.44140625" style="6" customWidth="1"/>
    <col min="7684" max="7684" width="3.109375" style="6" customWidth="1"/>
    <col min="7685" max="7685" width="17.44140625" style="6" bestFit="1" customWidth="1"/>
    <col min="7686" max="7686" width="11.44140625" style="6" customWidth="1"/>
    <col min="7687" max="7687" width="22.5546875" style="6" bestFit="1" customWidth="1"/>
    <col min="7688" max="7688" width="9.5546875" style="6" bestFit="1" customWidth="1"/>
    <col min="7689" max="7690" width="9.109375" style="6" customWidth="1"/>
    <col min="7691" max="7933" width="9.109375" style="6" hidden="1"/>
    <col min="7934" max="7934" width="28.109375" style="6" customWidth="1"/>
    <col min="7935" max="7935" width="3.5546875" style="6" customWidth="1"/>
    <col min="7936" max="7936" width="31.109375" style="6" customWidth="1"/>
    <col min="7937" max="7937" width="11.109375" style="6" customWidth="1"/>
    <col min="7938" max="7938" width="9.88671875" style="6" customWidth="1"/>
    <col min="7939" max="7939" width="11.44140625" style="6" customWidth="1"/>
    <col min="7940" max="7940" width="3.109375" style="6" customWidth="1"/>
    <col min="7941" max="7941" width="17.44140625" style="6" bestFit="1" customWidth="1"/>
    <col min="7942" max="7942" width="11.44140625" style="6" customWidth="1"/>
    <col min="7943" max="7943" width="22.5546875" style="6" bestFit="1" customWidth="1"/>
    <col min="7944" max="7944" width="9.5546875" style="6" bestFit="1" customWidth="1"/>
    <col min="7945" max="7946" width="9.109375" style="6" customWidth="1"/>
    <col min="7947" max="8189" width="9.109375" style="6" hidden="1"/>
    <col min="8190" max="8190" width="28.109375" style="6" customWidth="1"/>
    <col min="8191" max="8191" width="3.5546875" style="6" customWidth="1"/>
    <col min="8192" max="8192" width="31.109375" style="6" customWidth="1"/>
    <col min="8193" max="8193" width="11.109375" style="6" customWidth="1"/>
    <col min="8194" max="8194" width="9.88671875" style="6" customWidth="1"/>
    <col min="8195" max="8195" width="11.44140625" style="6" customWidth="1"/>
    <col min="8196" max="8196" width="3.109375" style="6" customWidth="1"/>
    <col min="8197" max="8197" width="17.44140625" style="6" bestFit="1" customWidth="1"/>
    <col min="8198" max="8198" width="11.44140625" style="6" customWidth="1"/>
    <col min="8199" max="8199" width="22.5546875" style="6" bestFit="1" customWidth="1"/>
    <col min="8200" max="8200" width="9.5546875" style="6" bestFit="1" customWidth="1"/>
    <col min="8201" max="8202" width="9.109375" style="6" customWidth="1"/>
    <col min="8203" max="8445" width="9.109375" style="6" hidden="1"/>
    <col min="8446" max="8446" width="28.109375" style="6" customWidth="1"/>
    <col min="8447" max="8447" width="3.5546875" style="6" customWidth="1"/>
    <col min="8448" max="8448" width="31.109375" style="6" customWidth="1"/>
    <col min="8449" max="8449" width="11.109375" style="6" customWidth="1"/>
    <col min="8450" max="8450" width="9.88671875" style="6" customWidth="1"/>
    <col min="8451" max="8451" width="11.44140625" style="6" customWidth="1"/>
    <col min="8452" max="8452" width="3.109375" style="6" customWidth="1"/>
    <col min="8453" max="8453" width="17.44140625" style="6" bestFit="1" customWidth="1"/>
    <col min="8454" max="8454" width="11.44140625" style="6" customWidth="1"/>
    <col min="8455" max="8455" width="22.5546875" style="6" bestFit="1" customWidth="1"/>
    <col min="8456" max="8456" width="9.5546875" style="6" bestFit="1" customWidth="1"/>
    <col min="8457" max="8458" width="9.109375" style="6" customWidth="1"/>
    <col min="8459" max="8701" width="9.109375" style="6" hidden="1"/>
    <col min="8702" max="8702" width="28.109375" style="6" customWidth="1"/>
    <col min="8703" max="8703" width="3.5546875" style="6" customWidth="1"/>
    <col min="8704" max="8704" width="31.109375" style="6" customWidth="1"/>
    <col min="8705" max="8705" width="11.109375" style="6" customWidth="1"/>
    <col min="8706" max="8706" width="9.88671875" style="6" customWidth="1"/>
    <col min="8707" max="8707" width="11.44140625" style="6" customWidth="1"/>
    <col min="8708" max="8708" width="3.109375" style="6" customWidth="1"/>
    <col min="8709" max="8709" width="17.44140625" style="6" bestFit="1" customWidth="1"/>
    <col min="8710" max="8710" width="11.44140625" style="6" customWidth="1"/>
    <col min="8711" max="8711" width="22.5546875" style="6" bestFit="1" customWidth="1"/>
    <col min="8712" max="8712" width="9.5546875" style="6" bestFit="1" customWidth="1"/>
    <col min="8713" max="8714" width="9.109375" style="6" customWidth="1"/>
    <col min="8715" max="8957" width="9.109375" style="6" hidden="1"/>
    <col min="8958" max="8958" width="28.109375" style="6" customWidth="1"/>
    <col min="8959" max="8959" width="3.5546875" style="6" customWidth="1"/>
    <col min="8960" max="8960" width="31.109375" style="6" customWidth="1"/>
    <col min="8961" max="8961" width="11.109375" style="6" customWidth="1"/>
    <col min="8962" max="8962" width="9.88671875" style="6" customWidth="1"/>
    <col min="8963" max="8963" width="11.44140625" style="6" customWidth="1"/>
    <col min="8964" max="8964" width="3.109375" style="6" customWidth="1"/>
    <col min="8965" max="8965" width="17.44140625" style="6" bestFit="1" customWidth="1"/>
    <col min="8966" max="8966" width="11.44140625" style="6" customWidth="1"/>
    <col min="8967" max="8967" width="22.5546875" style="6" bestFit="1" customWidth="1"/>
    <col min="8968" max="8968" width="9.5546875" style="6" bestFit="1" customWidth="1"/>
    <col min="8969" max="8970" width="9.109375" style="6" customWidth="1"/>
    <col min="8971" max="9213" width="9.109375" style="6" hidden="1"/>
    <col min="9214" max="9214" width="28.109375" style="6" customWidth="1"/>
    <col min="9215" max="9215" width="3.5546875" style="6" customWidth="1"/>
    <col min="9216" max="9216" width="31.109375" style="6" customWidth="1"/>
    <col min="9217" max="9217" width="11.109375" style="6" customWidth="1"/>
    <col min="9218" max="9218" width="9.88671875" style="6" customWidth="1"/>
    <col min="9219" max="9219" width="11.44140625" style="6" customWidth="1"/>
    <col min="9220" max="9220" width="3.109375" style="6" customWidth="1"/>
    <col min="9221" max="9221" width="17.44140625" style="6" bestFit="1" customWidth="1"/>
    <col min="9222" max="9222" width="11.44140625" style="6" customWidth="1"/>
    <col min="9223" max="9223" width="22.5546875" style="6" bestFit="1" customWidth="1"/>
    <col min="9224" max="9224" width="9.5546875" style="6" bestFit="1" customWidth="1"/>
    <col min="9225" max="9226" width="9.109375" style="6" customWidth="1"/>
    <col min="9227" max="9469" width="9.109375" style="6" hidden="1"/>
    <col min="9470" max="9470" width="28.109375" style="6" customWidth="1"/>
    <col min="9471" max="9471" width="3.5546875" style="6" customWidth="1"/>
    <col min="9472" max="9472" width="31.109375" style="6" customWidth="1"/>
    <col min="9473" max="9473" width="11.109375" style="6" customWidth="1"/>
    <col min="9474" max="9474" width="9.88671875" style="6" customWidth="1"/>
    <col min="9475" max="9475" width="11.44140625" style="6" customWidth="1"/>
    <col min="9476" max="9476" width="3.109375" style="6" customWidth="1"/>
    <col min="9477" max="9477" width="17.44140625" style="6" bestFit="1" customWidth="1"/>
    <col min="9478" max="9478" width="11.44140625" style="6" customWidth="1"/>
    <col min="9479" max="9479" width="22.5546875" style="6" bestFit="1" customWidth="1"/>
    <col min="9480" max="9480" width="9.5546875" style="6" bestFit="1" customWidth="1"/>
    <col min="9481" max="9482" width="9.109375" style="6" customWidth="1"/>
    <col min="9483" max="9725" width="9.109375" style="6" hidden="1"/>
    <col min="9726" max="9726" width="28.109375" style="6" customWidth="1"/>
    <col min="9727" max="9727" width="3.5546875" style="6" customWidth="1"/>
    <col min="9728" max="9728" width="31.109375" style="6" customWidth="1"/>
    <col min="9729" max="9729" width="11.109375" style="6" customWidth="1"/>
    <col min="9730" max="9730" width="9.88671875" style="6" customWidth="1"/>
    <col min="9731" max="9731" width="11.44140625" style="6" customWidth="1"/>
    <col min="9732" max="9732" width="3.109375" style="6" customWidth="1"/>
    <col min="9733" max="9733" width="17.44140625" style="6" bestFit="1" customWidth="1"/>
    <col min="9734" max="9734" width="11.44140625" style="6" customWidth="1"/>
    <col min="9735" max="9735" width="22.5546875" style="6" bestFit="1" customWidth="1"/>
    <col min="9736" max="9736" width="9.5546875" style="6" bestFit="1" customWidth="1"/>
    <col min="9737" max="9738" width="9.109375" style="6" customWidth="1"/>
    <col min="9739" max="9981" width="9.109375" style="6" hidden="1"/>
    <col min="9982" max="9982" width="28.109375" style="6" customWidth="1"/>
    <col min="9983" max="9983" width="3.5546875" style="6" customWidth="1"/>
    <col min="9984" max="9984" width="31.109375" style="6" customWidth="1"/>
    <col min="9985" max="9985" width="11.109375" style="6" customWidth="1"/>
    <col min="9986" max="9986" width="9.88671875" style="6" customWidth="1"/>
    <col min="9987" max="9987" width="11.44140625" style="6" customWidth="1"/>
    <col min="9988" max="9988" width="3.109375" style="6" customWidth="1"/>
    <col min="9989" max="9989" width="17.44140625" style="6" bestFit="1" customWidth="1"/>
    <col min="9990" max="9990" width="11.44140625" style="6" customWidth="1"/>
    <col min="9991" max="9991" width="22.5546875" style="6" bestFit="1" customWidth="1"/>
    <col min="9992" max="9992" width="9.5546875" style="6" bestFit="1" customWidth="1"/>
    <col min="9993" max="9994" width="9.109375" style="6" customWidth="1"/>
    <col min="9995" max="10237" width="9.109375" style="6" hidden="1"/>
    <col min="10238" max="10238" width="28.109375" style="6" customWidth="1"/>
    <col min="10239" max="10239" width="3.5546875" style="6" customWidth="1"/>
    <col min="10240" max="10240" width="31.109375" style="6" customWidth="1"/>
    <col min="10241" max="10241" width="11.109375" style="6" customWidth="1"/>
    <col min="10242" max="10242" width="9.88671875" style="6" customWidth="1"/>
    <col min="10243" max="10243" width="11.44140625" style="6" customWidth="1"/>
    <col min="10244" max="10244" width="3.109375" style="6" customWidth="1"/>
    <col min="10245" max="10245" width="17.44140625" style="6" bestFit="1" customWidth="1"/>
    <col min="10246" max="10246" width="11.44140625" style="6" customWidth="1"/>
    <col min="10247" max="10247" width="22.5546875" style="6" bestFit="1" customWidth="1"/>
    <col min="10248" max="10248" width="9.5546875" style="6" bestFit="1" customWidth="1"/>
    <col min="10249" max="10250" width="9.109375" style="6" customWidth="1"/>
    <col min="10251" max="10493" width="9.109375" style="6" hidden="1"/>
    <col min="10494" max="10494" width="28.109375" style="6" customWidth="1"/>
    <col min="10495" max="10495" width="3.5546875" style="6" customWidth="1"/>
    <col min="10496" max="10496" width="31.109375" style="6" customWidth="1"/>
    <col min="10497" max="10497" width="11.109375" style="6" customWidth="1"/>
    <col min="10498" max="10498" width="9.88671875" style="6" customWidth="1"/>
    <col min="10499" max="10499" width="11.44140625" style="6" customWidth="1"/>
    <col min="10500" max="10500" width="3.109375" style="6" customWidth="1"/>
    <col min="10501" max="10501" width="17.44140625" style="6" bestFit="1" customWidth="1"/>
    <col min="10502" max="10502" width="11.44140625" style="6" customWidth="1"/>
    <col min="10503" max="10503" width="22.5546875" style="6" bestFit="1" customWidth="1"/>
    <col min="10504" max="10504" width="9.5546875" style="6" bestFit="1" customWidth="1"/>
    <col min="10505" max="10506" width="9.109375" style="6" customWidth="1"/>
    <col min="10507" max="10749" width="9.109375" style="6" hidden="1"/>
    <col min="10750" max="10750" width="28.109375" style="6" customWidth="1"/>
    <col min="10751" max="10751" width="3.5546875" style="6" customWidth="1"/>
    <col min="10752" max="10752" width="31.109375" style="6" customWidth="1"/>
    <col min="10753" max="10753" width="11.109375" style="6" customWidth="1"/>
    <col min="10754" max="10754" width="9.88671875" style="6" customWidth="1"/>
    <col min="10755" max="10755" width="11.44140625" style="6" customWidth="1"/>
    <col min="10756" max="10756" width="3.109375" style="6" customWidth="1"/>
    <col min="10757" max="10757" width="17.44140625" style="6" bestFit="1" customWidth="1"/>
    <col min="10758" max="10758" width="11.44140625" style="6" customWidth="1"/>
    <col min="10759" max="10759" width="22.5546875" style="6" bestFit="1" customWidth="1"/>
    <col min="10760" max="10760" width="9.5546875" style="6" bestFit="1" customWidth="1"/>
    <col min="10761" max="10762" width="9.109375" style="6" customWidth="1"/>
    <col min="10763" max="11005" width="9.109375" style="6" hidden="1"/>
    <col min="11006" max="11006" width="28.109375" style="6" customWidth="1"/>
    <col min="11007" max="11007" width="3.5546875" style="6" customWidth="1"/>
    <col min="11008" max="11008" width="31.109375" style="6" customWidth="1"/>
    <col min="11009" max="11009" width="11.109375" style="6" customWidth="1"/>
    <col min="11010" max="11010" width="9.88671875" style="6" customWidth="1"/>
    <col min="11011" max="11011" width="11.44140625" style="6" customWidth="1"/>
    <col min="11012" max="11012" width="3.109375" style="6" customWidth="1"/>
    <col min="11013" max="11013" width="17.44140625" style="6" bestFit="1" customWidth="1"/>
    <col min="11014" max="11014" width="11.44140625" style="6" customWidth="1"/>
    <col min="11015" max="11015" width="22.5546875" style="6" bestFit="1" customWidth="1"/>
    <col min="11016" max="11016" width="9.5546875" style="6" bestFit="1" customWidth="1"/>
    <col min="11017" max="11018" width="9.109375" style="6" customWidth="1"/>
    <col min="11019" max="11261" width="9.109375" style="6" hidden="1"/>
    <col min="11262" max="11262" width="28.109375" style="6" customWidth="1"/>
    <col min="11263" max="11263" width="3.5546875" style="6" customWidth="1"/>
    <col min="11264" max="11264" width="31.109375" style="6" customWidth="1"/>
    <col min="11265" max="11265" width="11.109375" style="6" customWidth="1"/>
    <col min="11266" max="11266" width="9.88671875" style="6" customWidth="1"/>
    <col min="11267" max="11267" width="11.44140625" style="6" customWidth="1"/>
    <col min="11268" max="11268" width="3.109375" style="6" customWidth="1"/>
    <col min="11269" max="11269" width="17.44140625" style="6" bestFit="1" customWidth="1"/>
    <col min="11270" max="11270" width="11.44140625" style="6" customWidth="1"/>
    <col min="11271" max="11271" width="22.5546875" style="6" bestFit="1" customWidth="1"/>
    <col min="11272" max="11272" width="9.5546875" style="6" bestFit="1" customWidth="1"/>
    <col min="11273" max="11274" width="9.109375" style="6" customWidth="1"/>
    <col min="11275" max="11517" width="9.109375" style="6" hidden="1"/>
    <col min="11518" max="11518" width="28.109375" style="6" customWidth="1"/>
    <col min="11519" max="11519" width="3.5546875" style="6" customWidth="1"/>
    <col min="11520" max="11520" width="31.109375" style="6" customWidth="1"/>
    <col min="11521" max="11521" width="11.109375" style="6" customWidth="1"/>
    <col min="11522" max="11522" width="9.88671875" style="6" customWidth="1"/>
    <col min="11523" max="11523" width="11.44140625" style="6" customWidth="1"/>
    <col min="11524" max="11524" width="3.109375" style="6" customWidth="1"/>
    <col min="11525" max="11525" width="17.44140625" style="6" bestFit="1" customWidth="1"/>
    <col min="11526" max="11526" width="11.44140625" style="6" customWidth="1"/>
    <col min="11527" max="11527" width="22.5546875" style="6" bestFit="1" customWidth="1"/>
    <col min="11528" max="11528" width="9.5546875" style="6" bestFit="1" customWidth="1"/>
    <col min="11529" max="11530" width="9.109375" style="6" customWidth="1"/>
    <col min="11531" max="11773" width="9.109375" style="6" hidden="1"/>
    <col min="11774" max="11774" width="28.109375" style="6" customWidth="1"/>
    <col min="11775" max="11775" width="3.5546875" style="6" customWidth="1"/>
    <col min="11776" max="11776" width="31.109375" style="6" customWidth="1"/>
    <col min="11777" max="11777" width="11.109375" style="6" customWidth="1"/>
    <col min="11778" max="11778" width="9.88671875" style="6" customWidth="1"/>
    <col min="11779" max="11779" width="11.44140625" style="6" customWidth="1"/>
    <col min="11780" max="11780" width="3.109375" style="6" customWidth="1"/>
    <col min="11781" max="11781" width="17.44140625" style="6" bestFit="1" customWidth="1"/>
    <col min="11782" max="11782" width="11.44140625" style="6" customWidth="1"/>
    <col min="11783" max="11783" width="22.5546875" style="6" bestFit="1" customWidth="1"/>
    <col min="11784" max="11784" width="9.5546875" style="6" bestFit="1" customWidth="1"/>
    <col min="11785" max="11786" width="9.109375" style="6" customWidth="1"/>
    <col min="11787" max="12029" width="9.109375" style="6" hidden="1"/>
    <col min="12030" max="12030" width="28.109375" style="6" customWidth="1"/>
    <col min="12031" max="12031" width="3.5546875" style="6" customWidth="1"/>
    <col min="12032" max="12032" width="31.109375" style="6" customWidth="1"/>
    <col min="12033" max="12033" width="11.109375" style="6" customWidth="1"/>
    <col min="12034" max="12034" width="9.88671875" style="6" customWidth="1"/>
    <col min="12035" max="12035" width="11.44140625" style="6" customWidth="1"/>
    <col min="12036" max="12036" width="3.109375" style="6" customWidth="1"/>
    <col min="12037" max="12037" width="17.44140625" style="6" bestFit="1" customWidth="1"/>
    <col min="12038" max="12038" width="11.44140625" style="6" customWidth="1"/>
    <col min="12039" max="12039" width="22.5546875" style="6" bestFit="1" customWidth="1"/>
    <col min="12040" max="12040" width="9.5546875" style="6" bestFit="1" customWidth="1"/>
    <col min="12041" max="12042" width="9.109375" style="6" customWidth="1"/>
    <col min="12043" max="12285" width="9.109375" style="6" hidden="1"/>
    <col min="12286" max="12286" width="28.109375" style="6" customWidth="1"/>
    <col min="12287" max="12287" width="3.5546875" style="6" customWidth="1"/>
    <col min="12288" max="12288" width="31.109375" style="6" customWidth="1"/>
    <col min="12289" max="12289" width="11.109375" style="6" customWidth="1"/>
    <col min="12290" max="12290" width="9.88671875" style="6" customWidth="1"/>
    <col min="12291" max="12291" width="11.44140625" style="6" customWidth="1"/>
    <col min="12292" max="12292" width="3.109375" style="6" customWidth="1"/>
    <col min="12293" max="12293" width="17.44140625" style="6" bestFit="1" customWidth="1"/>
    <col min="12294" max="12294" width="11.44140625" style="6" customWidth="1"/>
    <col min="12295" max="12295" width="22.5546875" style="6" bestFit="1" customWidth="1"/>
    <col min="12296" max="12296" width="9.5546875" style="6" bestFit="1" customWidth="1"/>
    <col min="12297" max="12298" width="9.109375" style="6" customWidth="1"/>
    <col min="12299" max="12541" width="9.109375" style="6" hidden="1"/>
    <col min="12542" max="12542" width="28.109375" style="6" customWidth="1"/>
    <col min="12543" max="12543" width="3.5546875" style="6" customWidth="1"/>
    <col min="12544" max="12544" width="31.109375" style="6" customWidth="1"/>
    <col min="12545" max="12545" width="11.109375" style="6" customWidth="1"/>
    <col min="12546" max="12546" width="9.88671875" style="6" customWidth="1"/>
    <col min="12547" max="12547" width="11.44140625" style="6" customWidth="1"/>
    <col min="12548" max="12548" width="3.109375" style="6" customWidth="1"/>
    <col min="12549" max="12549" width="17.44140625" style="6" bestFit="1" customWidth="1"/>
    <col min="12550" max="12550" width="11.44140625" style="6" customWidth="1"/>
    <col min="12551" max="12551" width="22.5546875" style="6" bestFit="1" customWidth="1"/>
    <col min="12552" max="12552" width="9.5546875" style="6" bestFit="1" customWidth="1"/>
    <col min="12553" max="12554" width="9.109375" style="6" customWidth="1"/>
    <col min="12555" max="12797" width="9.109375" style="6" hidden="1"/>
    <col min="12798" max="12798" width="28.109375" style="6" customWidth="1"/>
    <col min="12799" max="12799" width="3.5546875" style="6" customWidth="1"/>
    <col min="12800" max="12800" width="31.109375" style="6" customWidth="1"/>
    <col min="12801" max="12801" width="11.109375" style="6" customWidth="1"/>
    <col min="12802" max="12802" width="9.88671875" style="6" customWidth="1"/>
    <col min="12803" max="12803" width="11.44140625" style="6" customWidth="1"/>
    <col min="12804" max="12804" width="3.109375" style="6" customWidth="1"/>
    <col min="12805" max="12805" width="17.44140625" style="6" bestFit="1" customWidth="1"/>
    <col min="12806" max="12806" width="11.44140625" style="6" customWidth="1"/>
    <col min="12807" max="12807" width="22.5546875" style="6" bestFit="1" customWidth="1"/>
    <col min="12808" max="12808" width="9.5546875" style="6" bestFit="1" customWidth="1"/>
    <col min="12809" max="12810" width="9.109375" style="6" customWidth="1"/>
    <col min="12811" max="13053" width="9.109375" style="6" hidden="1"/>
    <col min="13054" max="13054" width="28.109375" style="6" customWidth="1"/>
    <col min="13055" max="13055" width="3.5546875" style="6" customWidth="1"/>
    <col min="13056" max="13056" width="31.109375" style="6" customWidth="1"/>
    <col min="13057" max="13057" width="11.109375" style="6" customWidth="1"/>
    <col min="13058" max="13058" width="9.88671875" style="6" customWidth="1"/>
    <col min="13059" max="13059" width="11.44140625" style="6" customWidth="1"/>
    <col min="13060" max="13060" width="3.109375" style="6" customWidth="1"/>
    <col min="13061" max="13061" width="17.44140625" style="6" bestFit="1" customWidth="1"/>
    <col min="13062" max="13062" width="11.44140625" style="6" customWidth="1"/>
    <col min="13063" max="13063" width="22.5546875" style="6" bestFit="1" customWidth="1"/>
    <col min="13064" max="13064" width="9.5546875" style="6" bestFit="1" customWidth="1"/>
    <col min="13065" max="13066" width="9.109375" style="6" customWidth="1"/>
    <col min="13067" max="13309" width="9.109375" style="6" hidden="1"/>
    <col min="13310" max="13310" width="28.109375" style="6" customWidth="1"/>
    <col min="13311" max="13311" width="3.5546875" style="6" customWidth="1"/>
    <col min="13312" max="13312" width="31.109375" style="6" customWidth="1"/>
    <col min="13313" max="13313" width="11.109375" style="6" customWidth="1"/>
    <col min="13314" max="13314" width="9.88671875" style="6" customWidth="1"/>
    <col min="13315" max="13315" width="11.44140625" style="6" customWidth="1"/>
    <col min="13316" max="13316" width="3.109375" style="6" customWidth="1"/>
    <col min="13317" max="13317" width="17.44140625" style="6" bestFit="1" customWidth="1"/>
    <col min="13318" max="13318" width="11.44140625" style="6" customWidth="1"/>
    <col min="13319" max="13319" width="22.5546875" style="6" bestFit="1" customWidth="1"/>
    <col min="13320" max="13320" width="9.5546875" style="6" bestFit="1" customWidth="1"/>
    <col min="13321" max="13322" width="9.109375" style="6" customWidth="1"/>
    <col min="13323" max="13565" width="9.109375" style="6" hidden="1"/>
    <col min="13566" max="13566" width="28.109375" style="6" customWidth="1"/>
    <col min="13567" max="13567" width="3.5546875" style="6" customWidth="1"/>
    <col min="13568" max="13568" width="31.109375" style="6" customWidth="1"/>
    <col min="13569" max="13569" width="11.109375" style="6" customWidth="1"/>
    <col min="13570" max="13570" width="9.88671875" style="6" customWidth="1"/>
    <col min="13571" max="13571" width="11.44140625" style="6" customWidth="1"/>
    <col min="13572" max="13572" width="3.109375" style="6" customWidth="1"/>
    <col min="13573" max="13573" width="17.44140625" style="6" bestFit="1" customWidth="1"/>
    <col min="13574" max="13574" width="11.44140625" style="6" customWidth="1"/>
    <col min="13575" max="13575" width="22.5546875" style="6" bestFit="1" customWidth="1"/>
    <col min="13576" max="13576" width="9.5546875" style="6" bestFit="1" customWidth="1"/>
    <col min="13577" max="13578" width="9.109375" style="6" customWidth="1"/>
    <col min="13579" max="13821" width="9.109375" style="6" hidden="1"/>
    <col min="13822" max="13822" width="28.109375" style="6" customWidth="1"/>
    <col min="13823" max="13823" width="3.5546875" style="6" customWidth="1"/>
    <col min="13824" max="13824" width="31.109375" style="6" customWidth="1"/>
    <col min="13825" max="13825" width="11.109375" style="6" customWidth="1"/>
    <col min="13826" max="13826" width="9.88671875" style="6" customWidth="1"/>
    <col min="13827" max="13827" width="11.44140625" style="6" customWidth="1"/>
    <col min="13828" max="13828" width="3.109375" style="6" customWidth="1"/>
    <col min="13829" max="13829" width="17.44140625" style="6" bestFit="1" customWidth="1"/>
    <col min="13830" max="13830" width="11.44140625" style="6" customWidth="1"/>
    <col min="13831" max="13831" width="22.5546875" style="6" bestFit="1" customWidth="1"/>
    <col min="13832" max="13832" width="9.5546875" style="6" bestFit="1" customWidth="1"/>
    <col min="13833" max="13834" width="9.109375" style="6" customWidth="1"/>
    <col min="13835" max="14077" width="9.109375" style="6" hidden="1"/>
    <col min="14078" max="14078" width="28.109375" style="6" customWidth="1"/>
    <col min="14079" max="14079" width="3.5546875" style="6" customWidth="1"/>
    <col min="14080" max="14080" width="31.109375" style="6" customWidth="1"/>
    <col min="14081" max="14081" width="11.109375" style="6" customWidth="1"/>
    <col min="14082" max="14082" width="9.88671875" style="6" customWidth="1"/>
    <col min="14083" max="14083" width="11.44140625" style="6" customWidth="1"/>
    <col min="14084" max="14084" width="3.109375" style="6" customWidth="1"/>
    <col min="14085" max="14085" width="17.44140625" style="6" bestFit="1" customWidth="1"/>
    <col min="14086" max="14086" width="11.44140625" style="6" customWidth="1"/>
    <col min="14087" max="14087" width="22.5546875" style="6" bestFit="1" customWidth="1"/>
    <col min="14088" max="14088" width="9.5546875" style="6" bestFit="1" customWidth="1"/>
    <col min="14089" max="14090" width="9.109375" style="6" customWidth="1"/>
    <col min="14091" max="14333" width="9.109375" style="6" hidden="1"/>
    <col min="14334" max="14334" width="28.109375" style="6" customWidth="1"/>
    <col min="14335" max="14335" width="3.5546875" style="6" customWidth="1"/>
    <col min="14336" max="14336" width="31.109375" style="6" customWidth="1"/>
    <col min="14337" max="14337" width="11.109375" style="6" customWidth="1"/>
    <col min="14338" max="14338" width="9.88671875" style="6" customWidth="1"/>
    <col min="14339" max="14339" width="11.44140625" style="6" customWidth="1"/>
    <col min="14340" max="14340" width="3.109375" style="6" customWidth="1"/>
    <col min="14341" max="14341" width="17.44140625" style="6" bestFit="1" customWidth="1"/>
    <col min="14342" max="14342" width="11.44140625" style="6" customWidth="1"/>
    <col min="14343" max="14343" width="22.5546875" style="6" bestFit="1" customWidth="1"/>
    <col min="14344" max="14344" width="9.5546875" style="6" bestFit="1" customWidth="1"/>
    <col min="14345" max="14346" width="9.109375" style="6" customWidth="1"/>
    <col min="14347" max="14589" width="9.109375" style="6" hidden="1"/>
    <col min="14590" max="14590" width="28.109375" style="6" customWidth="1"/>
    <col min="14591" max="14591" width="3.5546875" style="6" customWidth="1"/>
    <col min="14592" max="14592" width="31.109375" style="6" customWidth="1"/>
    <col min="14593" max="14593" width="11.109375" style="6" customWidth="1"/>
    <col min="14594" max="14594" width="9.88671875" style="6" customWidth="1"/>
    <col min="14595" max="14595" width="11.44140625" style="6" customWidth="1"/>
    <col min="14596" max="14596" width="3.109375" style="6" customWidth="1"/>
    <col min="14597" max="14597" width="17.44140625" style="6" bestFit="1" customWidth="1"/>
    <col min="14598" max="14598" width="11.44140625" style="6" customWidth="1"/>
    <col min="14599" max="14599" width="22.5546875" style="6" bestFit="1" customWidth="1"/>
    <col min="14600" max="14600" width="9.5546875" style="6" bestFit="1" customWidth="1"/>
    <col min="14601" max="14602" width="9.109375" style="6" customWidth="1"/>
    <col min="14603" max="14845" width="9.109375" style="6" hidden="1"/>
    <col min="14846" max="14846" width="28.109375" style="6" customWidth="1"/>
    <col min="14847" max="14847" width="3.5546875" style="6" customWidth="1"/>
    <col min="14848" max="14848" width="31.109375" style="6" customWidth="1"/>
    <col min="14849" max="14849" width="11.109375" style="6" customWidth="1"/>
    <col min="14850" max="14850" width="9.88671875" style="6" customWidth="1"/>
    <col min="14851" max="14851" width="11.44140625" style="6" customWidth="1"/>
    <col min="14852" max="14852" width="3.109375" style="6" customWidth="1"/>
    <col min="14853" max="14853" width="17.44140625" style="6" bestFit="1" customWidth="1"/>
    <col min="14854" max="14854" width="11.44140625" style="6" customWidth="1"/>
    <col min="14855" max="14855" width="22.5546875" style="6" bestFit="1" customWidth="1"/>
    <col min="14856" max="14856" width="9.5546875" style="6" bestFit="1" customWidth="1"/>
    <col min="14857" max="14858" width="9.109375" style="6" customWidth="1"/>
    <col min="14859" max="15101" width="9.109375" style="6" hidden="1"/>
    <col min="15102" max="15102" width="28.109375" style="6" customWidth="1"/>
    <col min="15103" max="15103" width="3.5546875" style="6" customWidth="1"/>
    <col min="15104" max="15104" width="31.109375" style="6" customWidth="1"/>
    <col min="15105" max="15105" width="11.109375" style="6" customWidth="1"/>
    <col min="15106" max="15106" width="9.88671875" style="6" customWidth="1"/>
    <col min="15107" max="15107" width="11.44140625" style="6" customWidth="1"/>
    <col min="15108" max="15108" width="3.109375" style="6" customWidth="1"/>
    <col min="15109" max="15109" width="17.44140625" style="6" bestFit="1" customWidth="1"/>
    <col min="15110" max="15110" width="11.44140625" style="6" customWidth="1"/>
    <col min="15111" max="15111" width="22.5546875" style="6" bestFit="1" customWidth="1"/>
    <col min="15112" max="15112" width="9.5546875" style="6" bestFit="1" customWidth="1"/>
    <col min="15113" max="15114" width="9.109375" style="6" customWidth="1"/>
    <col min="15115" max="15357" width="9.109375" style="6" hidden="1"/>
    <col min="15358" max="15358" width="28.109375" style="6" customWidth="1"/>
    <col min="15359" max="15359" width="3.5546875" style="6" customWidth="1"/>
    <col min="15360" max="15360" width="31.109375" style="6" customWidth="1"/>
    <col min="15361" max="15361" width="11.109375" style="6" customWidth="1"/>
    <col min="15362" max="15362" width="9.88671875" style="6" customWidth="1"/>
    <col min="15363" max="15363" width="11.44140625" style="6" customWidth="1"/>
    <col min="15364" max="15364" width="3.109375" style="6" customWidth="1"/>
    <col min="15365" max="15365" width="17.44140625" style="6" bestFit="1" customWidth="1"/>
    <col min="15366" max="15366" width="11.44140625" style="6" customWidth="1"/>
    <col min="15367" max="15367" width="22.5546875" style="6" bestFit="1" customWidth="1"/>
    <col min="15368" max="15368" width="9.5546875" style="6" bestFit="1" customWidth="1"/>
    <col min="15369" max="15370" width="9.109375" style="6" customWidth="1"/>
    <col min="15371" max="15613" width="9.109375" style="6" hidden="1"/>
    <col min="15614" max="15614" width="28.109375" style="6" customWidth="1"/>
    <col min="15615" max="15615" width="3.5546875" style="6" customWidth="1"/>
    <col min="15616" max="15616" width="31.109375" style="6" customWidth="1"/>
    <col min="15617" max="15617" width="11.109375" style="6" customWidth="1"/>
    <col min="15618" max="15618" width="9.88671875" style="6" customWidth="1"/>
    <col min="15619" max="15619" width="11.44140625" style="6" customWidth="1"/>
    <col min="15620" max="15620" width="3.109375" style="6" customWidth="1"/>
    <col min="15621" max="15621" width="17.44140625" style="6" bestFit="1" customWidth="1"/>
    <col min="15622" max="15622" width="11.44140625" style="6" customWidth="1"/>
    <col min="15623" max="15623" width="22.5546875" style="6" bestFit="1" customWidth="1"/>
    <col min="15624" max="15624" width="9.5546875" style="6" bestFit="1" customWidth="1"/>
    <col min="15625" max="15626" width="9.109375" style="6" customWidth="1"/>
    <col min="15627" max="15869" width="9.109375" style="6" hidden="1"/>
    <col min="15870" max="15870" width="28.109375" style="6" customWidth="1"/>
    <col min="15871" max="15871" width="3.5546875" style="6" customWidth="1"/>
    <col min="15872" max="15872" width="31.109375" style="6" customWidth="1"/>
    <col min="15873" max="15873" width="11.109375" style="6" customWidth="1"/>
    <col min="15874" max="15874" width="9.88671875" style="6" customWidth="1"/>
    <col min="15875" max="15875" width="11.44140625" style="6" customWidth="1"/>
    <col min="15876" max="15876" width="3.109375" style="6" customWidth="1"/>
    <col min="15877" max="15877" width="17.44140625" style="6" bestFit="1" customWidth="1"/>
    <col min="15878" max="15878" width="11.44140625" style="6" customWidth="1"/>
    <col min="15879" max="15879" width="22.5546875" style="6" bestFit="1" customWidth="1"/>
    <col min="15880" max="15880" width="9.5546875" style="6" bestFit="1" customWidth="1"/>
    <col min="15881" max="15882" width="9.109375" style="6" customWidth="1"/>
    <col min="15883" max="16125" width="9.109375" style="6" hidden="1"/>
    <col min="16126" max="16126" width="28.109375" style="6" customWidth="1"/>
    <col min="16127" max="16127" width="3.5546875" style="6" customWidth="1"/>
    <col min="16128" max="16128" width="31.109375" style="6" customWidth="1"/>
    <col min="16129" max="16129" width="11.109375" style="6" customWidth="1"/>
    <col min="16130" max="16130" width="9.88671875" style="6" customWidth="1"/>
    <col min="16131" max="16131" width="11.44140625" style="6" customWidth="1"/>
    <col min="16132" max="16132" width="3.109375" style="6" customWidth="1"/>
    <col min="16133" max="16133" width="17.44140625" style="6" bestFit="1" customWidth="1"/>
    <col min="16134" max="16134" width="11.44140625" style="6" customWidth="1"/>
    <col min="16135" max="16135" width="22.5546875" style="6" bestFit="1" customWidth="1"/>
    <col min="16136" max="16136" width="9.5546875" style="6" bestFit="1" customWidth="1"/>
    <col min="16137" max="16138" width="9.109375" style="6" customWidth="1"/>
    <col min="16139" max="16141" width="0" style="6" hidden="1"/>
    <col min="16142" max="16384" width="9.109375" style="6" hidden="1"/>
  </cols>
  <sheetData>
    <row r="1" spans="1:7" ht="29.25" customHeight="1" x14ac:dyDescent="0.3">
      <c r="B1" s="4"/>
      <c r="C1" s="4"/>
      <c r="D1" s="4"/>
      <c r="E1" s="4"/>
      <c r="F1" s="4"/>
      <c r="G1" s="4"/>
    </row>
    <row r="2" spans="1:7" s="4" customFormat="1" ht="56.25" customHeight="1" x14ac:dyDescent="0.3">
      <c r="A2" s="5"/>
      <c r="B2" s="213" t="s">
        <v>210</v>
      </c>
      <c r="C2" s="214"/>
      <c r="D2" s="214"/>
      <c r="E2" s="214"/>
      <c r="F2" s="214"/>
      <c r="G2" s="215"/>
    </row>
    <row r="3" spans="1:7" s="4" customFormat="1" x14ac:dyDescent="0.3">
      <c r="B3" s="62"/>
      <c r="C3" s="63"/>
      <c r="D3" s="63" t="s">
        <v>211</v>
      </c>
      <c r="E3" s="63"/>
      <c r="F3" s="64" t="s">
        <v>212</v>
      </c>
      <c r="G3" s="65"/>
    </row>
    <row r="4" spans="1:7" s="4" customFormat="1" x14ac:dyDescent="0.3">
      <c r="B4" s="62" t="s">
        <v>213</v>
      </c>
      <c r="C4" s="66" t="s">
        <v>214</v>
      </c>
      <c r="D4" s="63" t="s">
        <v>215</v>
      </c>
      <c r="E4" s="63" t="s">
        <v>216</v>
      </c>
      <c r="F4" s="64" t="s">
        <v>211</v>
      </c>
      <c r="G4" s="65" t="s">
        <v>217</v>
      </c>
    </row>
    <row r="5" spans="1:7" x14ac:dyDescent="0.3">
      <c r="B5" s="67"/>
      <c r="C5" s="68"/>
      <c r="D5" s="69"/>
      <c r="E5" s="68"/>
      <c r="F5" s="70" t="s">
        <v>218</v>
      </c>
      <c r="G5" s="71" t="s">
        <v>218</v>
      </c>
    </row>
    <row r="6" spans="1:7" x14ac:dyDescent="0.3">
      <c r="B6" s="72">
        <v>1</v>
      </c>
      <c r="C6" s="73" t="s">
        <v>242</v>
      </c>
      <c r="D6" s="74">
        <v>1548.7</v>
      </c>
      <c r="E6" s="75">
        <v>631244</v>
      </c>
      <c r="F6" s="76">
        <v>1519.4032336148937</v>
      </c>
      <c r="G6" s="77">
        <v>959114174.79999995</v>
      </c>
    </row>
    <row r="7" spans="1:7" ht="15" customHeight="1" x14ac:dyDescent="0.3">
      <c r="B7" s="72">
        <v>2</v>
      </c>
      <c r="C7" s="73" t="s">
        <v>243</v>
      </c>
      <c r="D7" s="74">
        <v>26.7</v>
      </c>
      <c r="E7" s="75">
        <v>13055747</v>
      </c>
      <c r="F7" s="76">
        <v>26.70301238220992</v>
      </c>
      <c r="G7" s="77">
        <v>348627773.80000001</v>
      </c>
    </row>
    <row r="8" spans="1:7" ht="15" customHeight="1" x14ac:dyDescent="0.3">
      <c r="B8" s="72">
        <v>3</v>
      </c>
      <c r="C8" s="73" t="s">
        <v>244</v>
      </c>
      <c r="D8" s="74">
        <v>26.4</v>
      </c>
      <c r="E8" s="75">
        <v>9276253</v>
      </c>
      <c r="F8" s="76">
        <v>26.368926278746386</v>
      </c>
      <c r="G8" s="77">
        <v>244604831.5</v>
      </c>
    </row>
    <row r="9" spans="1:7" ht="15" customHeight="1" x14ac:dyDescent="0.3">
      <c r="B9" s="72">
        <v>4</v>
      </c>
      <c r="C9" s="73" t="s">
        <v>245</v>
      </c>
      <c r="D9" s="74">
        <v>27</v>
      </c>
      <c r="E9" s="75">
        <v>7611641</v>
      </c>
      <c r="F9" s="76">
        <v>26.983401608142056</v>
      </c>
      <c r="G9" s="77">
        <v>205387966</v>
      </c>
    </row>
    <row r="10" spans="1:7" ht="15" customHeight="1" x14ac:dyDescent="0.3">
      <c r="B10" s="72">
        <v>5</v>
      </c>
      <c r="C10" s="73" t="s">
        <v>246</v>
      </c>
      <c r="D10" s="74">
        <v>9.3000000000000007</v>
      </c>
      <c r="E10" s="75">
        <v>18645135</v>
      </c>
      <c r="F10" s="76">
        <v>9.2418576427577488</v>
      </c>
      <c r="G10" s="77">
        <v>172315683.40000001</v>
      </c>
    </row>
    <row r="11" spans="1:7" ht="15" customHeight="1" x14ac:dyDescent="0.3">
      <c r="B11" s="72">
        <v>6</v>
      </c>
      <c r="C11" s="73" t="s">
        <v>48</v>
      </c>
      <c r="D11" s="74">
        <v>19.350000000000001</v>
      </c>
      <c r="E11" s="75">
        <v>8353161</v>
      </c>
      <c r="F11" s="76">
        <v>19.262953198196467</v>
      </c>
      <c r="G11" s="77">
        <v>160906549.40000001</v>
      </c>
    </row>
    <row r="12" spans="1:7" ht="15" customHeight="1" x14ac:dyDescent="0.3">
      <c r="B12" s="72">
        <v>7</v>
      </c>
      <c r="C12" s="73" t="s">
        <v>19</v>
      </c>
      <c r="D12" s="74">
        <v>8.5</v>
      </c>
      <c r="E12" s="75">
        <v>14021246</v>
      </c>
      <c r="F12" s="76">
        <v>8.440378679612353</v>
      </c>
      <c r="G12" s="77">
        <v>118344625.8</v>
      </c>
    </row>
    <row r="13" spans="1:7" x14ac:dyDescent="0.3">
      <c r="B13" s="72">
        <v>8</v>
      </c>
      <c r="C13" s="73" t="s">
        <v>247</v>
      </c>
      <c r="D13" s="74">
        <v>14.6</v>
      </c>
      <c r="E13" s="75">
        <v>7222637</v>
      </c>
      <c r="F13" s="76">
        <v>14.573853870823081</v>
      </c>
      <c r="G13" s="77">
        <v>105261656.2</v>
      </c>
    </row>
    <row r="14" spans="1:7" ht="15" customHeight="1" x14ac:dyDescent="0.3">
      <c r="B14" s="72">
        <v>9</v>
      </c>
      <c r="C14" s="73" t="s">
        <v>74</v>
      </c>
      <c r="D14" s="74">
        <v>8.6999999999999993</v>
      </c>
      <c r="E14" s="75">
        <v>8890562</v>
      </c>
      <c r="F14" s="76">
        <v>8.6969337877627986</v>
      </c>
      <c r="G14" s="77">
        <v>77320629.049999997</v>
      </c>
    </row>
    <row r="15" spans="1:7" ht="15" customHeight="1" x14ac:dyDescent="0.3">
      <c r="B15" s="72">
        <v>10</v>
      </c>
      <c r="C15" s="73" t="s">
        <v>248</v>
      </c>
      <c r="D15" s="74">
        <v>181.2</v>
      </c>
      <c r="E15" s="75">
        <v>397573</v>
      </c>
      <c r="F15" s="76">
        <v>183.21441068684243</v>
      </c>
      <c r="G15" s="77">
        <v>72841102.900000006</v>
      </c>
    </row>
    <row r="16" spans="1:7" ht="15" customHeight="1" x14ac:dyDescent="0.3">
      <c r="B16" s="78"/>
      <c r="C16" s="79"/>
      <c r="D16" s="80"/>
      <c r="E16" s="81">
        <v>88105199</v>
      </c>
      <c r="F16" s="82"/>
      <c r="G16" s="83">
        <v>2464724992.8500004</v>
      </c>
    </row>
    <row r="17" spans="3:6" ht="15" customHeight="1" x14ac:dyDescent="0.3"/>
    <row r="18" spans="3:6" ht="15" customHeight="1" x14ac:dyDescent="0.3">
      <c r="C18" s="8"/>
      <c r="D18" s="7"/>
      <c r="E18" s="9"/>
      <c r="F18" s="10"/>
    </row>
    <row r="19" spans="3:6" x14ac:dyDescent="0.3">
      <c r="C19" s="4"/>
      <c r="D19" s="4"/>
      <c r="E19" s="4"/>
      <c r="F19" s="4"/>
    </row>
    <row r="32" spans="3:6" x14ac:dyDescent="0.3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Y168" sqref="IY168"/>
    </sheetView>
  </sheetViews>
  <sheetFormatPr defaultColWidth="0" defaultRowHeight="13.8" x14ac:dyDescent="0.25"/>
  <cols>
    <col min="1" max="1" width="28.109375" style="11" customWidth="1"/>
    <col min="2" max="2" width="3" style="87" customWidth="1"/>
    <col min="3" max="3" width="31.44140625" style="87" bestFit="1" customWidth="1"/>
    <col min="4" max="4" width="11.44140625" style="87" bestFit="1" customWidth="1"/>
    <col min="5" max="5" width="18.44140625" style="87" customWidth="1"/>
    <col min="6" max="6" width="21" style="87" bestFit="1" customWidth="1"/>
    <col min="7" max="7" width="11.44140625" style="87" bestFit="1" customWidth="1"/>
    <col min="8" max="8" width="22" style="87" bestFit="1" customWidth="1"/>
    <col min="9" max="9" width="1" style="87" customWidth="1"/>
    <col min="10" max="12" width="9.109375" style="87" customWidth="1"/>
    <col min="13" max="256" width="9.109375" style="11" hidden="1"/>
    <col min="257" max="257" width="28.109375" style="11" customWidth="1"/>
    <col min="258" max="258" width="3" style="11" customWidth="1"/>
    <col min="259" max="259" width="32.5546875" style="11" bestFit="1" customWidth="1"/>
    <col min="260" max="261" width="11.5546875" style="11" customWidth="1"/>
    <col min="262" max="262" width="18.88671875" style="11" bestFit="1" customWidth="1"/>
    <col min="263" max="263" width="16.109375" style="11" bestFit="1" customWidth="1"/>
    <col min="264" max="264" width="19.5546875" style="11" customWidth="1"/>
    <col min="265" max="265" width="1" style="11" customWidth="1"/>
    <col min="266" max="268" width="9.109375" style="11" customWidth="1"/>
    <col min="269" max="512" width="9.109375" style="11" hidden="1"/>
    <col min="513" max="513" width="28.109375" style="11" customWidth="1"/>
    <col min="514" max="514" width="3" style="11" customWidth="1"/>
    <col min="515" max="515" width="32.5546875" style="11" bestFit="1" customWidth="1"/>
    <col min="516" max="517" width="11.5546875" style="11" customWidth="1"/>
    <col min="518" max="518" width="18.88671875" style="11" bestFit="1" customWidth="1"/>
    <col min="519" max="519" width="16.109375" style="11" bestFit="1" customWidth="1"/>
    <col min="520" max="520" width="19.5546875" style="11" customWidth="1"/>
    <col min="521" max="521" width="1" style="11" customWidth="1"/>
    <col min="522" max="524" width="9.109375" style="11" customWidth="1"/>
    <col min="525" max="768" width="9.109375" style="11" hidden="1"/>
    <col min="769" max="769" width="28.109375" style="11" customWidth="1"/>
    <col min="770" max="770" width="3" style="11" customWidth="1"/>
    <col min="771" max="771" width="32.5546875" style="11" bestFit="1" customWidth="1"/>
    <col min="772" max="773" width="11.5546875" style="11" customWidth="1"/>
    <col min="774" max="774" width="18.88671875" style="11" bestFit="1" customWidth="1"/>
    <col min="775" max="775" width="16.109375" style="11" bestFit="1" customWidth="1"/>
    <col min="776" max="776" width="19.5546875" style="11" customWidth="1"/>
    <col min="777" max="777" width="1" style="11" customWidth="1"/>
    <col min="778" max="780" width="9.109375" style="11" customWidth="1"/>
    <col min="781" max="1024" width="9.109375" style="11" hidden="1"/>
    <col min="1025" max="1025" width="28.109375" style="11" customWidth="1"/>
    <col min="1026" max="1026" width="3" style="11" customWidth="1"/>
    <col min="1027" max="1027" width="32.5546875" style="11" bestFit="1" customWidth="1"/>
    <col min="1028" max="1029" width="11.5546875" style="11" customWidth="1"/>
    <col min="1030" max="1030" width="18.88671875" style="11" bestFit="1" customWidth="1"/>
    <col min="1031" max="1031" width="16.109375" style="11" bestFit="1" customWidth="1"/>
    <col min="1032" max="1032" width="19.5546875" style="11" customWidth="1"/>
    <col min="1033" max="1033" width="1" style="11" customWidth="1"/>
    <col min="1034" max="1036" width="9.109375" style="11" customWidth="1"/>
    <col min="1037" max="1280" width="9.109375" style="11" hidden="1"/>
    <col min="1281" max="1281" width="28.109375" style="11" customWidth="1"/>
    <col min="1282" max="1282" width="3" style="11" customWidth="1"/>
    <col min="1283" max="1283" width="32.5546875" style="11" bestFit="1" customWidth="1"/>
    <col min="1284" max="1285" width="11.5546875" style="11" customWidth="1"/>
    <col min="1286" max="1286" width="18.88671875" style="11" bestFit="1" customWidth="1"/>
    <col min="1287" max="1287" width="16.109375" style="11" bestFit="1" customWidth="1"/>
    <col min="1288" max="1288" width="19.5546875" style="11" customWidth="1"/>
    <col min="1289" max="1289" width="1" style="11" customWidth="1"/>
    <col min="1290" max="1292" width="9.109375" style="11" customWidth="1"/>
    <col min="1293" max="1536" width="9.109375" style="11" hidden="1"/>
    <col min="1537" max="1537" width="28.109375" style="11" customWidth="1"/>
    <col min="1538" max="1538" width="3" style="11" customWidth="1"/>
    <col min="1539" max="1539" width="32.5546875" style="11" bestFit="1" customWidth="1"/>
    <col min="1540" max="1541" width="11.5546875" style="11" customWidth="1"/>
    <col min="1542" max="1542" width="18.88671875" style="11" bestFit="1" customWidth="1"/>
    <col min="1543" max="1543" width="16.109375" style="11" bestFit="1" customWidth="1"/>
    <col min="1544" max="1544" width="19.5546875" style="11" customWidth="1"/>
    <col min="1545" max="1545" width="1" style="11" customWidth="1"/>
    <col min="1546" max="1548" width="9.109375" style="11" customWidth="1"/>
    <col min="1549" max="1792" width="9.109375" style="11" hidden="1"/>
    <col min="1793" max="1793" width="28.109375" style="11" customWidth="1"/>
    <col min="1794" max="1794" width="3" style="11" customWidth="1"/>
    <col min="1795" max="1795" width="32.5546875" style="11" bestFit="1" customWidth="1"/>
    <col min="1796" max="1797" width="11.5546875" style="11" customWidth="1"/>
    <col min="1798" max="1798" width="18.88671875" style="11" bestFit="1" customWidth="1"/>
    <col min="1799" max="1799" width="16.109375" style="11" bestFit="1" customWidth="1"/>
    <col min="1800" max="1800" width="19.5546875" style="11" customWidth="1"/>
    <col min="1801" max="1801" width="1" style="11" customWidth="1"/>
    <col min="1802" max="1804" width="9.109375" style="11" customWidth="1"/>
    <col min="1805" max="2048" width="9.109375" style="11" hidden="1"/>
    <col min="2049" max="2049" width="28.109375" style="11" customWidth="1"/>
    <col min="2050" max="2050" width="3" style="11" customWidth="1"/>
    <col min="2051" max="2051" width="32.5546875" style="11" bestFit="1" customWidth="1"/>
    <col min="2052" max="2053" width="11.5546875" style="11" customWidth="1"/>
    <col min="2054" max="2054" width="18.88671875" style="11" bestFit="1" customWidth="1"/>
    <col min="2055" max="2055" width="16.109375" style="11" bestFit="1" customWidth="1"/>
    <col min="2056" max="2056" width="19.5546875" style="11" customWidth="1"/>
    <col min="2057" max="2057" width="1" style="11" customWidth="1"/>
    <col min="2058" max="2060" width="9.109375" style="11" customWidth="1"/>
    <col min="2061" max="2304" width="9.109375" style="11" hidden="1"/>
    <col min="2305" max="2305" width="28.109375" style="11" customWidth="1"/>
    <col min="2306" max="2306" width="3" style="11" customWidth="1"/>
    <col min="2307" max="2307" width="32.5546875" style="11" bestFit="1" customWidth="1"/>
    <col min="2308" max="2309" width="11.5546875" style="11" customWidth="1"/>
    <col min="2310" max="2310" width="18.88671875" style="11" bestFit="1" customWidth="1"/>
    <col min="2311" max="2311" width="16.109375" style="11" bestFit="1" customWidth="1"/>
    <col min="2312" max="2312" width="19.5546875" style="11" customWidth="1"/>
    <col min="2313" max="2313" width="1" style="11" customWidth="1"/>
    <col min="2314" max="2316" width="9.109375" style="11" customWidth="1"/>
    <col min="2317" max="2560" width="9.109375" style="11" hidden="1"/>
    <col min="2561" max="2561" width="28.109375" style="11" customWidth="1"/>
    <col min="2562" max="2562" width="3" style="11" customWidth="1"/>
    <col min="2563" max="2563" width="32.5546875" style="11" bestFit="1" customWidth="1"/>
    <col min="2564" max="2565" width="11.5546875" style="11" customWidth="1"/>
    <col min="2566" max="2566" width="18.88671875" style="11" bestFit="1" customWidth="1"/>
    <col min="2567" max="2567" width="16.109375" style="11" bestFit="1" customWidth="1"/>
    <col min="2568" max="2568" width="19.5546875" style="11" customWidth="1"/>
    <col min="2569" max="2569" width="1" style="11" customWidth="1"/>
    <col min="2570" max="2572" width="9.109375" style="11" customWidth="1"/>
    <col min="2573" max="2816" width="9.109375" style="11" hidden="1"/>
    <col min="2817" max="2817" width="28.109375" style="11" customWidth="1"/>
    <col min="2818" max="2818" width="3" style="11" customWidth="1"/>
    <col min="2819" max="2819" width="32.5546875" style="11" bestFit="1" customWidth="1"/>
    <col min="2820" max="2821" width="11.5546875" style="11" customWidth="1"/>
    <col min="2822" max="2822" width="18.88671875" style="11" bestFit="1" customWidth="1"/>
    <col min="2823" max="2823" width="16.109375" style="11" bestFit="1" customWidth="1"/>
    <col min="2824" max="2824" width="19.5546875" style="11" customWidth="1"/>
    <col min="2825" max="2825" width="1" style="11" customWidth="1"/>
    <col min="2826" max="2828" width="9.109375" style="11" customWidth="1"/>
    <col min="2829" max="3072" width="9.109375" style="11" hidden="1"/>
    <col min="3073" max="3073" width="28.109375" style="11" customWidth="1"/>
    <col min="3074" max="3074" width="3" style="11" customWidth="1"/>
    <col min="3075" max="3075" width="32.5546875" style="11" bestFit="1" customWidth="1"/>
    <col min="3076" max="3077" width="11.5546875" style="11" customWidth="1"/>
    <col min="3078" max="3078" width="18.88671875" style="11" bestFit="1" customWidth="1"/>
    <col min="3079" max="3079" width="16.109375" style="11" bestFit="1" customWidth="1"/>
    <col min="3080" max="3080" width="19.5546875" style="11" customWidth="1"/>
    <col min="3081" max="3081" width="1" style="11" customWidth="1"/>
    <col min="3082" max="3084" width="9.109375" style="11" customWidth="1"/>
    <col min="3085" max="3328" width="9.109375" style="11" hidden="1"/>
    <col min="3329" max="3329" width="28.109375" style="11" customWidth="1"/>
    <col min="3330" max="3330" width="3" style="11" customWidth="1"/>
    <col min="3331" max="3331" width="32.5546875" style="11" bestFit="1" customWidth="1"/>
    <col min="3332" max="3333" width="11.5546875" style="11" customWidth="1"/>
    <col min="3334" max="3334" width="18.88671875" style="11" bestFit="1" customWidth="1"/>
    <col min="3335" max="3335" width="16.109375" style="11" bestFit="1" customWidth="1"/>
    <col min="3336" max="3336" width="19.5546875" style="11" customWidth="1"/>
    <col min="3337" max="3337" width="1" style="11" customWidth="1"/>
    <col min="3338" max="3340" width="9.109375" style="11" customWidth="1"/>
    <col min="3341" max="3584" width="9.109375" style="11" hidden="1"/>
    <col min="3585" max="3585" width="28.109375" style="11" customWidth="1"/>
    <col min="3586" max="3586" width="3" style="11" customWidth="1"/>
    <col min="3587" max="3587" width="32.5546875" style="11" bestFit="1" customWidth="1"/>
    <col min="3588" max="3589" width="11.5546875" style="11" customWidth="1"/>
    <col min="3590" max="3590" width="18.88671875" style="11" bestFit="1" customWidth="1"/>
    <col min="3591" max="3591" width="16.109375" style="11" bestFit="1" customWidth="1"/>
    <col min="3592" max="3592" width="19.5546875" style="11" customWidth="1"/>
    <col min="3593" max="3593" width="1" style="11" customWidth="1"/>
    <col min="3594" max="3596" width="9.109375" style="11" customWidth="1"/>
    <col min="3597" max="3840" width="9.109375" style="11" hidden="1"/>
    <col min="3841" max="3841" width="28.109375" style="11" customWidth="1"/>
    <col min="3842" max="3842" width="3" style="11" customWidth="1"/>
    <col min="3843" max="3843" width="32.5546875" style="11" bestFit="1" customWidth="1"/>
    <col min="3844" max="3845" width="11.5546875" style="11" customWidth="1"/>
    <col min="3846" max="3846" width="18.88671875" style="11" bestFit="1" customWidth="1"/>
    <col min="3847" max="3847" width="16.109375" style="11" bestFit="1" customWidth="1"/>
    <col min="3848" max="3848" width="19.5546875" style="11" customWidth="1"/>
    <col min="3849" max="3849" width="1" style="11" customWidth="1"/>
    <col min="3850" max="3852" width="9.109375" style="11" customWidth="1"/>
    <col min="3853" max="4096" width="9.109375" style="11" hidden="1"/>
    <col min="4097" max="4097" width="28.109375" style="11" customWidth="1"/>
    <col min="4098" max="4098" width="3" style="11" customWidth="1"/>
    <col min="4099" max="4099" width="32.5546875" style="11" bestFit="1" customWidth="1"/>
    <col min="4100" max="4101" width="11.5546875" style="11" customWidth="1"/>
    <col min="4102" max="4102" width="18.88671875" style="11" bestFit="1" customWidth="1"/>
    <col min="4103" max="4103" width="16.109375" style="11" bestFit="1" customWidth="1"/>
    <col min="4104" max="4104" width="19.5546875" style="11" customWidth="1"/>
    <col min="4105" max="4105" width="1" style="11" customWidth="1"/>
    <col min="4106" max="4108" width="9.109375" style="11" customWidth="1"/>
    <col min="4109" max="4352" width="9.109375" style="11" hidden="1"/>
    <col min="4353" max="4353" width="28.109375" style="11" customWidth="1"/>
    <col min="4354" max="4354" width="3" style="11" customWidth="1"/>
    <col min="4355" max="4355" width="32.5546875" style="11" bestFit="1" customWidth="1"/>
    <col min="4356" max="4357" width="11.5546875" style="11" customWidth="1"/>
    <col min="4358" max="4358" width="18.88671875" style="11" bestFit="1" customWidth="1"/>
    <col min="4359" max="4359" width="16.109375" style="11" bestFit="1" customWidth="1"/>
    <col min="4360" max="4360" width="19.5546875" style="11" customWidth="1"/>
    <col min="4361" max="4361" width="1" style="11" customWidth="1"/>
    <col min="4362" max="4364" width="9.109375" style="11" customWidth="1"/>
    <col min="4365" max="4608" width="9.109375" style="11" hidden="1"/>
    <col min="4609" max="4609" width="28.109375" style="11" customWidth="1"/>
    <col min="4610" max="4610" width="3" style="11" customWidth="1"/>
    <col min="4611" max="4611" width="32.5546875" style="11" bestFit="1" customWidth="1"/>
    <col min="4612" max="4613" width="11.5546875" style="11" customWidth="1"/>
    <col min="4614" max="4614" width="18.88671875" style="11" bestFit="1" customWidth="1"/>
    <col min="4615" max="4615" width="16.109375" style="11" bestFit="1" customWidth="1"/>
    <col min="4616" max="4616" width="19.5546875" style="11" customWidth="1"/>
    <col min="4617" max="4617" width="1" style="11" customWidth="1"/>
    <col min="4618" max="4620" width="9.109375" style="11" customWidth="1"/>
    <col min="4621" max="4864" width="9.109375" style="11" hidden="1"/>
    <col min="4865" max="4865" width="28.109375" style="11" customWidth="1"/>
    <col min="4866" max="4866" width="3" style="11" customWidth="1"/>
    <col min="4867" max="4867" width="32.5546875" style="11" bestFit="1" customWidth="1"/>
    <col min="4868" max="4869" width="11.5546875" style="11" customWidth="1"/>
    <col min="4870" max="4870" width="18.88671875" style="11" bestFit="1" customWidth="1"/>
    <col min="4871" max="4871" width="16.109375" style="11" bestFit="1" customWidth="1"/>
    <col min="4872" max="4872" width="19.5546875" style="11" customWidth="1"/>
    <col min="4873" max="4873" width="1" style="11" customWidth="1"/>
    <col min="4874" max="4876" width="9.109375" style="11" customWidth="1"/>
    <col min="4877" max="5120" width="9.109375" style="11" hidden="1"/>
    <col min="5121" max="5121" width="28.109375" style="11" customWidth="1"/>
    <col min="5122" max="5122" width="3" style="11" customWidth="1"/>
    <col min="5123" max="5123" width="32.5546875" style="11" bestFit="1" customWidth="1"/>
    <col min="5124" max="5125" width="11.5546875" style="11" customWidth="1"/>
    <col min="5126" max="5126" width="18.88671875" style="11" bestFit="1" customWidth="1"/>
    <col min="5127" max="5127" width="16.109375" style="11" bestFit="1" customWidth="1"/>
    <col min="5128" max="5128" width="19.5546875" style="11" customWidth="1"/>
    <col min="5129" max="5129" width="1" style="11" customWidth="1"/>
    <col min="5130" max="5132" width="9.109375" style="11" customWidth="1"/>
    <col min="5133" max="5376" width="9.109375" style="11" hidden="1"/>
    <col min="5377" max="5377" width="28.109375" style="11" customWidth="1"/>
    <col min="5378" max="5378" width="3" style="11" customWidth="1"/>
    <col min="5379" max="5379" width="32.5546875" style="11" bestFit="1" customWidth="1"/>
    <col min="5380" max="5381" width="11.5546875" style="11" customWidth="1"/>
    <col min="5382" max="5382" width="18.88671875" style="11" bestFit="1" customWidth="1"/>
    <col min="5383" max="5383" width="16.109375" style="11" bestFit="1" customWidth="1"/>
    <col min="5384" max="5384" width="19.5546875" style="11" customWidth="1"/>
    <col min="5385" max="5385" width="1" style="11" customWidth="1"/>
    <col min="5386" max="5388" width="9.109375" style="11" customWidth="1"/>
    <col min="5389" max="5632" width="9.109375" style="11" hidden="1"/>
    <col min="5633" max="5633" width="28.109375" style="11" customWidth="1"/>
    <col min="5634" max="5634" width="3" style="11" customWidth="1"/>
    <col min="5635" max="5635" width="32.5546875" style="11" bestFit="1" customWidth="1"/>
    <col min="5636" max="5637" width="11.5546875" style="11" customWidth="1"/>
    <col min="5638" max="5638" width="18.88671875" style="11" bestFit="1" customWidth="1"/>
    <col min="5639" max="5639" width="16.109375" style="11" bestFit="1" customWidth="1"/>
    <col min="5640" max="5640" width="19.5546875" style="11" customWidth="1"/>
    <col min="5641" max="5641" width="1" style="11" customWidth="1"/>
    <col min="5642" max="5644" width="9.109375" style="11" customWidth="1"/>
    <col min="5645" max="5888" width="9.109375" style="11" hidden="1"/>
    <col min="5889" max="5889" width="28.109375" style="11" customWidth="1"/>
    <col min="5890" max="5890" width="3" style="11" customWidth="1"/>
    <col min="5891" max="5891" width="32.5546875" style="11" bestFit="1" customWidth="1"/>
    <col min="5892" max="5893" width="11.5546875" style="11" customWidth="1"/>
    <col min="5894" max="5894" width="18.88671875" style="11" bestFit="1" customWidth="1"/>
    <col min="5895" max="5895" width="16.109375" style="11" bestFit="1" customWidth="1"/>
    <col min="5896" max="5896" width="19.5546875" style="11" customWidth="1"/>
    <col min="5897" max="5897" width="1" style="11" customWidth="1"/>
    <col min="5898" max="5900" width="9.109375" style="11" customWidth="1"/>
    <col min="5901" max="6144" width="9.109375" style="11" hidden="1"/>
    <col min="6145" max="6145" width="28.109375" style="11" customWidth="1"/>
    <col min="6146" max="6146" width="3" style="11" customWidth="1"/>
    <col min="6147" max="6147" width="32.5546875" style="11" bestFit="1" customWidth="1"/>
    <col min="6148" max="6149" width="11.5546875" style="11" customWidth="1"/>
    <col min="6150" max="6150" width="18.88671875" style="11" bestFit="1" customWidth="1"/>
    <col min="6151" max="6151" width="16.109375" style="11" bestFit="1" customWidth="1"/>
    <col min="6152" max="6152" width="19.5546875" style="11" customWidth="1"/>
    <col min="6153" max="6153" width="1" style="11" customWidth="1"/>
    <col min="6154" max="6156" width="9.109375" style="11" customWidth="1"/>
    <col min="6157" max="6400" width="9.109375" style="11" hidden="1"/>
    <col min="6401" max="6401" width="28.109375" style="11" customWidth="1"/>
    <col min="6402" max="6402" width="3" style="11" customWidth="1"/>
    <col min="6403" max="6403" width="32.5546875" style="11" bestFit="1" customWidth="1"/>
    <col min="6404" max="6405" width="11.5546875" style="11" customWidth="1"/>
    <col min="6406" max="6406" width="18.88671875" style="11" bestFit="1" customWidth="1"/>
    <col min="6407" max="6407" width="16.109375" style="11" bestFit="1" customWidth="1"/>
    <col min="6408" max="6408" width="19.5546875" style="11" customWidth="1"/>
    <col min="6409" max="6409" width="1" style="11" customWidth="1"/>
    <col min="6410" max="6412" width="9.109375" style="11" customWidth="1"/>
    <col min="6413" max="6656" width="9.109375" style="11" hidden="1"/>
    <col min="6657" max="6657" width="28.109375" style="11" customWidth="1"/>
    <col min="6658" max="6658" width="3" style="11" customWidth="1"/>
    <col min="6659" max="6659" width="32.5546875" style="11" bestFit="1" customWidth="1"/>
    <col min="6660" max="6661" width="11.5546875" style="11" customWidth="1"/>
    <col min="6662" max="6662" width="18.88671875" style="11" bestFit="1" customWidth="1"/>
    <col min="6663" max="6663" width="16.109375" style="11" bestFit="1" customWidth="1"/>
    <col min="6664" max="6664" width="19.5546875" style="11" customWidth="1"/>
    <col min="6665" max="6665" width="1" style="11" customWidth="1"/>
    <col min="6666" max="6668" width="9.109375" style="11" customWidth="1"/>
    <col min="6669" max="6912" width="9.109375" style="11" hidden="1"/>
    <col min="6913" max="6913" width="28.109375" style="11" customWidth="1"/>
    <col min="6914" max="6914" width="3" style="11" customWidth="1"/>
    <col min="6915" max="6915" width="32.5546875" style="11" bestFit="1" customWidth="1"/>
    <col min="6916" max="6917" width="11.5546875" style="11" customWidth="1"/>
    <col min="6918" max="6918" width="18.88671875" style="11" bestFit="1" customWidth="1"/>
    <col min="6919" max="6919" width="16.109375" style="11" bestFit="1" customWidth="1"/>
    <col min="6920" max="6920" width="19.5546875" style="11" customWidth="1"/>
    <col min="6921" max="6921" width="1" style="11" customWidth="1"/>
    <col min="6922" max="6924" width="9.109375" style="11" customWidth="1"/>
    <col min="6925" max="7168" width="9.109375" style="11" hidden="1"/>
    <col min="7169" max="7169" width="28.109375" style="11" customWidth="1"/>
    <col min="7170" max="7170" width="3" style="11" customWidth="1"/>
    <col min="7171" max="7171" width="32.5546875" style="11" bestFit="1" customWidth="1"/>
    <col min="7172" max="7173" width="11.5546875" style="11" customWidth="1"/>
    <col min="7174" max="7174" width="18.88671875" style="11" bestFit="1" customWidth="1"/>
    <col min="7175" max="7175" width="16.109375" style="11" bestFit="1" customWidth="1"/>
    <col min="7176" max="7176" width="19.5546875" style="11" customWidth="1"/>
    <col min="7177" max="7177" width="1" style="11" customWidth="1"/>
    <col min="7178" max="7180" width="9.109375" style="11" customWidth="1"/>
    <col min="7181" max="7424" width="9.109375" style="11" hidden="1"/>
    <col min="7425" max="7425" width="28.109375" style="11" customWidth="1"/>
    <col min="7426" max="7426" width="3" style="11" customWidth="1"/>
    <col min="7427" max="7427" width="32.5546875" style="11" bestFit="1" customWidth="1"/>
    <col min="7428" max="7429" width="11.5546875" style="11" customWidth="1"/>
    <col min="7430" max="7430" width="18.88671875" style="11" bestFit="1" customWidth="1"/>
    <col min="7431" max="7431" width="16.109375" style="11" bestFit="1" customWidth="1"/>
    <col min="7432" max="7432" width="19.5546875" style="11" customWidth="1"/>
    <col min="7433" max="7433" width="1" style="11" customWidth="1"/>
    <col min="7434" max="7436" width="9.109375" style="11" customWidth="1"/>
    <col min="7437" max="7680" width="9.109375" style="11" hidden="1"/>
    <col min="7681" max="7681" width="28.109375" style="11" customWidth="1"/>
    <col min="7682" max="7682" width="3" style="11" customWidth="1"/>
    <col min="7683" max="7683" width="32.5546875" style="11" bestFit="1" customWidth="1"/>
    <col min="7684" max="7685" width="11.5546875" style="11" customWidth="1"/>
    <col min="7686" max="7686" width="18.88671875" style="11" bestFit="1" customWidth="1"/>
    <col min="7687" max="7687" width="16.109375" style="11" bestFit="1" customWidth="1"/>
    <col min="7688" max="7688" width="19.5546875" style="11" customWidth="1"/>
    <col min="7689" max="7689" width="1" style="11" customWidth="1"/>
    <col min="7690" max="7692" width="9.109375" style="11" customWidth="1"/>
    <col min="7693" max="7936" width="9.109375" style="11" hidden="1"/>
    <col min="7937" max="7937" width="28.109375" style="11" customWidth="1"/>
    <col min="7938" max="7938" width="3" style="11" customWidth="1"/>
    <col min="7939" max="7939" width="32.5546875" style="11" bestFit="1" customWidth="1"/>
    <col min="7940" max="7941" width="11.5546875" style="11" customWidth="1"/>
    <col min="7942" max="7942" width="18.88671875" style="11" bestFit="1" customWidth="1"/>
    <col min="7943" max="7943" width="16.109375" style="11" bestFit="1" customWidth="1"/>
    <col min="7944" max="7944" width="19.5546875" style="11" customWidth="1"/>
    <col min="7945" max="7945" width="1" style="11" customWidth="1"/>
    <col min="7946" max="7948" width="9.109375" style="11" customWidth="1"/>
    <col min="7949" max="8192" width="9.109375" style="11" hidden="1"/>
    <col min="8193" max="8193" width="28.109375" style="11" customWidth="1"/>
    <col min="8194" max="8194" width="3" style="11" customWidth="1"/>
    <col min="8195" max="8195" width="32.5546875" style="11" bestFit="1" customWidth="1"/>
    <col min="8196" max="8197" width="11.5546875" style="11" customWidth="1"/>
    <col min="8198" max="8198" width="18.88671875" style="11" bestFit="1" customWidth="1"/>
    <col min="8199" max="8199" width="16.109375" style="11" bestFit="1" customWidth="1"/>
    <col min="8200" max="8200" width="19.5546875" style="11" customWidth="1"/>
    <col min="8201" max="8201" width="1" style="11" customWidth="1"/>
    <col min="8202" max="8204" width="9.109375" style="11" customWidth="1"/>
    <col min="8205" max="8448" width="9.109375" style="11" hidden="1"/>
    <col min="8449" max="8449" width="28.109375" style="11" customWidth="1"/>
    <col min="8450" max="8450" width="3" style="11" customWidth="1"/>
    <col min="8451" max="8451" width="32.5546875" style="11" bestFit="1" customWidth="1"/>
    <col min="8452" max="8453" width="11.5546875" style="11" customWidth="1"/>
    <col min="8454" max="8454" width="18.88671875" style="11" bestFit="1" customWidth="1"/>
    <col min="8455" max="8455" width="16.109375" style="11" bestFit="1" customWidth="1"/>
    <col min="8456" max="8456" width="19.5546875" style="11" customWidth="1"/>
    <col min="8457" max="8457" width="1" style="11" customWidth="1"/>
    <col min="8458" max="8460" width="9.109375" style="11" customWidth="1"/>
    <col min="8461" max="8704" width="9.109375" style="11" hidden="1"/>
    <col min="8705" max="8705" width="28.109375" style="11" customWidth="1"/>
    <col min="8706" max="8706" width="3" style="11" customWidth="1"/>
    <col min="8707" max="8707" width="32.5546875" style="11" bestFit="1" customWidth="1"/>
    <col min="8708" max="8709" width="11.5546875" style="11" customWidth="1"/>
    <col min="8710" max="8710" width="18.88671875" style="11" bestFit="1" customWidth="1"/>
    <col min="8711" max="8711" width="16.109375" style="11" bestFit="1" customWidth="1"/>
    <col min="8712" max="8712" width="19.5546875" style="11" customWidth="1"/>
    <col min="8713" max="8713" width="1" style="11" customWidth="1"/>
    <col min="8714" max="8716" width="9.109375" style="11" customWidth="1"/>
    <col min="8717" max="8960" width="9.109375" style="11" hidden="1"/>
    <col min="8961" max="8961" width="28.109375" style="11" customWidth="1"/>
    <col min="8962" max="8962" width="3" style="11" customWidth="1"/>
    <col min="8963" max="8963" width="32.5546875" style="11" bestFit="1" customWidth="1"/>
    <col min="8964" max="8965" width="11.5546875" style="11" customWidth="1"/>
    <col min="8966" max="8966" width="18.88671875" style="11" bestFit="1" customWidth="1"/>
    <col min="8967" max="8967" width="16.109375" style="11" bestFit="1" customWidth="1"/>
    <col min="8968" max="8968" width="19.5546875" style="11" customWidth="1"/>
    <col min="8969" max="8969" width="1" style="11" customWidth="1"/>
    <col min="8970" max="8972" width="9.109375" style="11" customWidth="1"/>
    <col min="8973" max="9216" width="9.109375" style="11" hidden="1"/>
    <col min="9217" max="9217" width="28.109375" style="11" customWidth="1"/>
    <col min="9218" max="9218" width="3" style="11" customWidth="1"/>
    <col min="9219" max="9219" width="32.5546875" style="11" bestFit="1" customWidth="1"/>
    <col min="9220" max="9221" width="11.5546875" style="11" customWidth="1"/>
    <col min="9222" max="9222" width="18.88671875" style="11" bestFit="1" customWidth="1"/>
    <col min="9223" max="9223" width="16.109375" style="11" bestFit="1" customWidth="1"/>
    <col min="9224" max="9224" width="19.5546875" style="11" customWidth="1"/>
    <col min="9225" max="9225" width="1" style="11" customWidth="1"/>
    <col min="9226" max="9228" width="9.109375" style="11" customWidth="1"/>
    <col min="9229" max="9472" width="9.109375" style="11" hidden="1"/>
    <col min="9473" max="9473" width="28.109375" style="11" customWidth="1"/>
    <col min="9474" max="9474" width="3" style="11" customWidth="1"/>
    <col min="9475" max="9475" width="32.5546875" style="11" bestFit="1" customWidth="1"/>
    <col min="9476" max="9477" width="11.5546875" style="11" customWidth="1"/>
    <col min="9478" max="9478" width="18.88671875" style="11" bestFit="1" customWidth="1"/>
    <col min="9479" max="9479" width="16.109375" style="11" bestFit="1" customWidth="1"/>
    <col min="9480" max="9480" width="19.5546875" style="11" customWidth="1"/>
    <col min="9481" max="9481" width="1" style="11" customWidth="1"/>
    <col min="9482" max="9484" width="9.109375" style="11" customWidth="1"/>
    <col min="9485" max="9728" width="9.109375" style="11" hidden="1"/>
    <col min="9729" max="9729" width="28.109375" style="11" customWidth="1"/>
    <col min="9730" max="9730" width="3" style="11" customWidth="1"/>
    <col min="9731" max="9731" width="32.5546875" style="11" bestFit="1" customWidth="1"/>
    <col min="9732" max="9733" width="11.5546875" style="11" customWidth="1"/>
    <col min="9734" max="9734" width="18.88671875" style="11" bestFit="1" customWidth="1"/>
    <col min="9735" max="9735" width="16.109375" style="11" bestFit="1" customWidth="1"/>
    <col min="9736" max="9736" width="19.5546875" style="11" customWidth="1"/>
    <col min="9737" max="9737" width="1" style="11" customWidth="1"/>
    <col min="9738" max="9740" width="9.109375" style="11" customWidth="1"/>
    <col min="9741" max="9984" width="9.109375" style="11" hidden="1"/>
    <col min="9985" max="9985" width="28.109375" style="11" customWidth="1"/>
    <col min="9986" max="9986" width="3" style="11" customWidth="1"/>
    <col min="9987" max="9987" width="32.5546875" style="11" bestFit="1" customWidth="1"/>
    <col min="9988" max="9989" width="11.5546875" style="11" customWidth="1"/>
    <col min="9990" max="9990" width="18.88671875" style="11" bestFit="1" customWidth="1"/>
    <col min="9991" max="9991" width="16.109375" style="11" bestFit="1" customWidth="1"/>
    <col min="9992" max="9992" width="19.5546875" style="11" customWidth="1"/>
    <col min="9993" max="9993" width="1" style="11" customWidth="1"/>
    <col min="9994" max="9996" width="9.109375" style="11" customWidth="1"/>
    <col min="9997" max="10240" width="9.109375" style="11" hidden="1"/>
    <col min="10241" max="10241" width="28.109375" style="11" customWidth="1"/>
    <col min="10242" max="10242" width="3" style="11" customWidth="1"/>
    <col min="10243" max="10243" width="32.5546875" style="11" bestFit="1" customWidth="1"/>
    <col min="10244" max="10245" width="11.5546875" style="11" customWidth="1"/>
    <col min="10246" max="10246" width="18.88671875" style="11" bestFit="1" customWidth="1"/>
    <col min="10247" max="10247" width="16.109375" style="11" bestFit="1" customWidth="1"/>
    <col min="10248" max="10248" width="19.5546875" style="11" customWidth="1"/>
    <col min="10249" max="10249" width="1" style="11" customWidth="1"/>
    <col min="10250" max="10252" width="9.109375" style="11" customWidth="1"/>
    <col min="10253" max="10496" width="9.109375" style="11" hidden="1"/>
    <col min="10497" max="10497" width="28.109375" style="11" customWidth="1"/>
    <col min="10498" max="10498" width="3" style="11" customWidth="1"/>
    <col min="10499" max="10499" width="32.5546875" style="11" bestFit="1" customWidth="1"/>
    <col min="10500" max="10501" width="11.5546875" style="11" customWidth="1"/>
    <col min="10502" max="10502" width="18.88671875" style="11" bestFit="1" customWidth="1"/>
    <col min="10503" max="10503" width="16.109375" style="11" bestFit="1" customWidth="1"/>
    <col min="10504" max="10504" width="19.5546875" style="11" customWidth="1"/>
    <col min="10505" max="10505" width="1" style="11" customWidth="1"/>
    <col min="10506" max="10508" width="9.109375" style="11" customWidth="1"/>
    <col min="10509" max="10752" width="9.109375" style="11" hidden="1"/>
    <col min="10753" max="10753" width="28.109375" style="11" customWidth="1"/>
    <col min="10754" max="10754" width="3" style="11" customWidth="1"/>
    <col min="10755" max="10755" width="32.5546875" style="11" bestFit="1" customWidth="1"/>
    <col min="10756" max="10757" width="11.5546875" style="11" customWidth="1"/>
    <col min="10758" max="10758" width="18.88671875" style="11" bestFit="1" customWidth="1"/>
    <col min="10759" max="10759" width="16.109375" style="11" bestFit="1" customWidth="1"/>
    <col min="10760" max="10760" width="19.5546875" style="11" customWidth="1"/>
    <col min="10761" max="10761" width="1" style="11" customWidth="1"/>
    <col min="10762" max="10764" width="9.109375" style="11" customWidth="1"/>
    <col min="10765" max="11008" width="9.109375" style="11" hidden="1"/>
    <col min="11009" max="11009" width="28.109375" style="11" customWidth="1"/>
    <col min="11010" max="11010" width="3" style="11" customWidth="1"/>
    <col min="11011" max="11011" width="32.5546875" style="11" bestFit="1" customWidth="1"/>
    <col min="11012" max="11013" width="11.5546875" style="11" customWidth="1"/>
    <col min="11014" max="11014" width="18.88671875" style="11" bestFit="1" customWidth="1"/>
    <col min="11015" max="11015" width="16.109375" style="11" bestFit="1" customWidth="1"/>
    <col min="11016" max="11016" width="19.5546875" style="11" customWidth="1"/>
    <col min="11017" max="11017" width="1" style="11" customWidth="1"/>
    <col min="11018" max="11020" width="9.109375" style="11" customWidth="1"/>
    <col min="11021" max="11264" width="9.109375" style="11" hidden="1"/>
    <col min="11265" max="11265" width="28.109375" style="11" customWidth="1"/>
    <col min="11266" max="11266" width="3" style="11" customWidth="1"/>
    <col min="11267" max="11267" width="32.5546875" style="11" bestFit="1" customWidth="1"/>
    <col min="11268" max="11269" width="11.5546875" style="11" customWidth="1"/>
    <col min="11270" max="11270" width="18.88671875" style="11" bestFit="1" customWidth="1"/>
    <col min="11271" max="11271" width="16.109375" style="11" bestFit="1" customWidth="1"/>
    <col min="11272" max="11272" width="19.5546875" style="11" customWidth="1"/>
    <col min="11273" max="11273" width="1" style="11" customWidth="1"/>
    <col min="11274" max="11276" width="9.109375" style="11" customWidth="1"/>
    <col min="11277" max="11520" width="9.109375" style="11" hidden="1"/>
    <col min="11521" max="11521" width="28.109375" style="11" customWidth="1"/>
    <col min="11522" max="11522" width="3" style="11" customWidth="1"/>
    <col min="11523" max="11523" width="32.5546875" style="11" bestFit="1" customWidth="1"/>
    <col min="11524" max="11525" width="11.5546875" style="11" customWidth="1"/>
    <col min="11526" max="11526" width="18.88671875" style="11" bestFit="1" customWidth="1"/>
    <col min="11527" max="11527" width="16.109375" style="11" bestFit="1" customWidth="1"/>
    <col min="11528" max="11528" width="19.5546875" style="11" customWidth="1"/>
    <col min="11529" max="11529" width="1" style="11" customWidth="1"/>
    <col min="11530" max="11532" width="9.109375" style="11" customWidth="1"/>
    <col min="11533" max="11776" width="9.109375" style="11" hidden="1"/>
    <col min="11777" max="11777" width="28.109375" style="11" customWidth="1"/>
    <col min="11778" max="11778" width="3" style="11" customWidth="1"/>
    <col min="11779" max="11779" width="32.5546875" style="11" bestFit="1" customWidth="1"/>
    <col min="11780" max="11781" width="11.5546875" style="11" customWidth="1"/>
    <col min="11782" max="11782" width="18.88671875" style="11" bestFit="1" customWidth="1"/>
    <col min="11783" max="11783" width="16.109375" style="11" bestFit="1" customWidth="1"/>
    <col min="11784" max="11784" width="19.5546875" style="11" customWidth="1"/>
    <col min="11785" max="11785" width="1" style="11" customWidth="1"/>
    <col min="11786" max="11788" width="9.109375" style="11" customWidth="1"/>
    <col min="11789" max="12032" width="9.109375" style="11" hidden="1"/>
    <col min="12033" max="12033" width="28.109375" style="11" customWidth="1"/>
    <col min="12034" max="12034" width="3" style="11" customWidth="1"/>
    <col min="12035" max="12035" width="32.5546875" style="11" bestFit="1" customWidth="1"/>
    <col min="12036" max="12037" width="11.5546875" style="11" customWidth="1"/>
    <col min="12038" max="12038" width="18.88671875" style="11" bestFit="1" customWidth="1"/>
    <col min="12039" max="12039" width="16.109375" style="11" bestFit="1" customWidth="1"/>
    <col min="12040" max="12040" width="19.5546875" style="11" customWidth="1"/>
    <col min="12041" max="12041" width="1" style="11" customWidth="1"/>
    <col min="12042" max="12044" width="9.109375" style="11" customWidth="1"/>
    <col min="12045" max="12288" width="9.109375" style="11" hidden="1"/>
    <col min="12289" max="12289" width="28.109375" style="11" customWidth="1"/>
    <col min="12290" max="12290" width="3" style="11" customWidth="1"/>
    <col min="12291" max="12291" width="32.5546875" style="11" bestFit="1" customWidth="1"/>
    <col min="12292" max="12293" width="11.5546875" style="11" customWidth="1"/>
    <col min="12294" max="12294" width="18.88671875" style="11" bestFit="1" customWidth="1"/>
    <col min="12295" max="12295" width="16.109375" style="11" bestFit="1" customWidth="1"/>
    <col min="12296" max="12296" width="19.5546875" style="11" customWidth="1"/>
    <col min="12297" max="12297" width="1" style="11" customWidth="1"/>
    <col min="12298" max="12300" width="9.109375" style="11" customWidth="1"/>
    <col min="12301" max="12544" width="9.109375" style="11" hidden="1"/>
    <col min="12545" max="12545" width="28.109375" style="11" customWidth="1"/>
    <col min="12546" max="12546" width="3" style="11" customWidth="1"/>
    <col min="12547" max="12547" width="32.5546875" style="11" bestFit="1" customWidth="1"/>
    <col min="12548" max="12549" width="11.5546875" style="11" customWidth="1"/>
    <col min="12550" max="12550" width="18.88671875" style="11" bestFit="1" customWidth="1"/>
    <col min="12551" max="12551" width="16.109375" style="11" bestFit="1" customWidth="1"/>
    <col min="12552" max="12552" width="19.5546875" style="11" customWidth="1"/>
    <col min="12553" max="12553" width="1" style="11" customWidth="1"/>
    <col min="12554" max="12556" width="9.109375" style="11" customWidth="1"/>
    <col min="12557" max="12800" width="9.109375" style="11" hidden="1"/>
    <col min="12801" max="12801" width="28.109375" style="11" customWidth="1"/>
    <col min="12802" max="12802" width="3" style="11" customWidth="1"/>
    <col min="12803" max="12803" width="32.5546875" style="11" bestFit="1" customWidth="1"/>
    <col min="12804" max="12805" width="11.5546875" style="11" customWidth="1"/>
    <col min="12806" max="12806" width="18.88671875" style="11" bestFit="1" customWidth="1"/>
    <col min="12807" max="12807" width="16.109375" style="11" bestFit="1" customWidth="1"/>
    <col min="12808" max="12808" width="19.5546875" style="11" customWidth="1"/>
    <col min="12809" max="12809" width="1" style="11" customWidth="1"/>
    <col min="12810" max="12812" width="9.109375" style="11" customWidth="1"/>
    <col min="12813" max="13056" width="9.109375" style="11" hidden="1"/>
    <col min="13057" max="13057" width="28.109375" style="11" customWidth="1"/>
    <col min="13058" max="13058" width="3" style="11" customWidth="1"/>
    <col min="13059" max="13059" width="32.5546875" style="11" bestFit="1" customWidth="1"/>
    <col min="13060" max="13061" width="11.5546875" style="11" customWidth="1"/>
    <col min="13062" max="13062" width="18.88671875" style="11" bestFit="1" customWidth="1"/>
    <col min="13063" max="13063" width="16.109375" style="11" bestFit="1" customWidth="1"/>
    <col min="13064" max="13064" width="19.5546875" style="11" customWidth="1"/>
    <col min="13065" max="13065" width="1" style="11" customWidth="1"/>
    <col min="13066" max="13068" width="9.109375" style="11" customWidth="1"/>
    <col min="13069" max="13312" width="9.109375" style="11" hidden="1"/>
    <col min="13313" max="13313" width="28.109375" style="11" customWidth="1"/>
    <col min="13314" max="13314" width="3" style="11" customWidth="1"/>
    <col min="13315" max="13315" width="32.5546875" style="11" bestFit="1" customWidth="1"/>
    <col min="13316" max="13317" width="11.5546875" style="11" customWidth="1"/>
    <col min="13318" max="13318" width="18.88671875" style="11" bestFit="1" customWidth="1"/>
    <col min="13319" max="13319" width="16.109375" style="11" bestFit="1" customWidth="1"/>
    <col min="13320" max="13320" width="19.5546875" style="11" customWidth="1"/>
    <col min="13321" max="13321" width="1" style="11" customWidth="1"/>
    <col min="13322" max="13324" width="9.109375" style="11" customWidth="1"/>
    <col min="13325" max="13568" width="9.109375" style="11" hidden="1"/>
    <col min="13569" max="13569" width="28.109375" style="11" customWidth="1"/>
    <col min="13570" max="13570" width="3" style="11" customWidth="1"/>
    <col min="13571" max="13571" width="32.5546875" style="11" bestFit="1" customWidth="1"/>
    <col min="13572" max="13573" width="11.5546875" style="11" customWidth="1"/>
    <col min="13574" max="13574" width="18.88671875" style="11" bestFit="1" customWidth="1"/>
    <col min="13575" max="13575" width="16.109375" style="11" bestFit="1" customWidth="1"/>
    <col min="13576" max="13576" width="19.5546875" style="11" customWidth="1"/>
    <col min="13577" max="13577" width="1" style="11" customWidth="1"/>
    <col min="13578" max="13580" width="9.109375" style="11" customWidth="1"/>
    <col min="13581" max="13824" width="9.109375" style="11" hidden="1"/>
    <col min="13825" max="13825" width="28.109375" style="11" customWidth="1"/>
    <col min="13826" max="13826" width="3" style="11" customWidth="1"/>
    <col min="13827" max="13827" width="32.5546875" style="11" bestFit="1" customWidth="1"/>
    <col min="13828" max="13829" width="11.5546875" style="11" customWidth="1"/>
    <col min="13830" max="13830" width="18.88671875" style="11" bestFit="1" customWidth="1"/>
    <col min="13831" max="13831" width="16.109375" style="11" bestFit="1" customWidth="1"/>
    <col min="13832" max="13832" width="19.5546875" style="11" customWidth="1"/>
    <col min="13833" max="13833" width="1" style="11" customWidth="1"/>
    <col min="13834" max="13836" width="9.109375" style="11" customWidth="1"/>
    <col min="13837" max="14080" width="9.109375" style="11" hidden="1"/>
    <col min="14081" max="14081" width="28.109375" style="11" customWidth="1"/>
    <col min="14082" max="14082" width="3" style="11" customWidth="1"/>
    <col min="14083" max="14083" width="32.5546875" style="11" bestFit="1" customWidth="1"/>
    <col min="14084" max="14085" width="11.5546875" style="11" customWidth="1"/>
    <col min="14086" max="14086" width="18.88671875" style="11" bestFit="1" customWidth="1"/>
    <col min="14087" max="14087" width="16.109375" style="11" bestFit="1" customWidth="1"/>
    <col min="14088" max="14088" width="19.5546875" style="11" customWidth="1"/>
    <col min="14089" max="14089" width="1" style="11" customWidth="1"/>
    <col min="14090" max="14092" width="9.109375" style="11" customWidth="1"/>
    <col min="14093" max="14336" width="9.109375" style="11" hidden="1"/>
    <col min="14337" max="14337" width="28.109375" style="11" customWidth="1"/>
    <col min="14338" max="14338" width="3" style="11" customWidth="1"/>
    <col min="14339" max="14339" width="32.5546875" style="11" bestFit="1" customWidth="1"/>
    <col min="14340" max="14341" width="11.5546875" style="11" customWidth="1"/>
    <col min="14342" max="14342" width="18.88671875" style="11" bestFit="1" customWidth="1"/>
    <col min="14343" max="14343" width="16.109375" style="11" bestFit="1" customWidth="1"/>
    <col min="14344" max="14344" width="19.5546875" style="11" customWidth="1"/>
    <col min="14345" max="14345" width="1" style="11" customWidth="1"/>
    <col min="14346" max="14348" width="9.109375" style="11" customWidth="1"/>
    <col min="14349" max="14592" width="9.109375" style="11" hidden="1"/>
    <col min="14593" max="14593" width="28.109375" style="11" customWidth="1"/>
    <col min="14594" max="14594" width="3" style="11" customWidth="1"/>
    <col min="14595" max="14595" width="32.5546875" style="11" bestFit="1" customWidth="1"/>
    <col min="14596" max="14597" width="11.5546875" style="11" customWidth="1"/>
    <col min="14598" max="14598" width="18.88671875" style="11" bestFit="1" customWidth="1"/>
    <col min="14599" max="14599" width="16.109375" style="11" bestFit="1" customWidth="1"/>
    <col min="14600" max="14600" width="19.5546875" style="11" customWidth="1"/>
    <col min="14601" max="14601" width="1" style="11" customWidth="1"/>
    <col min="14602" max="14604" width="9.109375" style="11" customWidth="1"/>
    <col min="14605" max="14848" width="9.109375" style="11" hidden="1"/>
    <col min="14849" max="14849" width="28.109375" style="11" customWidth="1"/>
    <col min="14850" max="14850" width="3" style="11" customWidth="1"/>
    <col min="14851" max="14851" width="32.5546875" style="11" bestFit="1" customWidth="1"/>
    <col min="14852" max="14853" width="11.5546875" style="11" customWidth="1"/>
    <col min="14854" max="14854" width="18.88671875" style="11" bestFit="1" customWidth="1"/>
    <col min="14855" max="14855" width="16.109375" style="11" bestFit="1" customWidth="1"/>
    <col min="14856" max="14856" width="19.5546875" style="11" customWidth="1"/>
    <col min="14857" max="14857" width="1" style="11" customWidth="1"/>
    <col min="14858" max="14860" width="9.109375" style="11" customWidth="1"/>
    <col min="14861" max="15104" width="9.109375" style="11" hidden="1"/>
    <col min="15105" max="15105" width="28.109375" style="11" customWidth="1"/>
    <col min="15106" max="15106" width="3" style="11" customWidth="1"/>
    <col min="15107" max="15107" width="32.5546875" style="11" bestFit="1" customWidth="1"/>
    <col min="15108" max="15109" width="11.5546875" style="11" customWidth="1"/>
    <col min="15110" max="15110" width="18.88671875" style="11" bestFit="1" customWidth="1"/>
    <col min="15111" max="15111" width="16.109375" style="11" bestFit="1" customWidth="1"/>
    <col min="15112" max="15112" width="19.5546875" style="11" customWidth="1"/>
    <col min="15113" max="15113" width="1" style="11" customWidth="1"/>
    <col min="15114" max="15116" width="9.109375" style="11" customWidth="1"/>
    <col min="15117" max="15360" width="9.109375" style="11" hidden="1"/>
    <col min="15361" max="15361" width="28.109375" style="11" customWidth="1"/>
    <col min="15362" max="15362" width="3" style="11" customWidth="1"/>
    <col min="15363" max="15363" width="32.5546875" style="11" bestFit="1" customWidth="1"/>
    <col min="15364" max="15365" width="11.5546875" style="11" customWidth="1"/>
    <col min="15366" max="15366" width="18.88671875" style="11" bestFit="1" customWidth="1"/>
    <col min="15367" max="15367" width="16.109375" style="11" bestFit="1" customWidth="1"/>
    <col min="15368" max="15368" width="19.5546875" style="11" customWidth="1"/>
    <col min="15369" max="15369" width="1" style="11" customWidth="1"/>
    <col min="15370" max="15372" width="9.109375" style="11" customWidth="1"/>
    <col min="15373" max="15616" width="9.109375" style="11" hidden="1"/>
    <col min="15617" max="15617" width="28.109375" style="11" customWidth="1"/>
    <col min="15618" max="15618" width="3" style="11" customWidth="1"/>
    <col min="15619" max="15619" width="32.5546875" style="11" bestFit="1" customWidth="1"/>
    <col min="15620" max="15621" width="11.5546875" style="11" customWidth="1"/>
    <col min="15622" max="15622" width="18.88671875" style="11" bestFit="1" customWidth="1"/>
    <col min="15623" max="15623" width="16.109375" style="11" bestFit="1" customWidth="1"/>
    <col min="15624" max="15624" width="19.5546875" style="11" customWidth="1"/>
    <col min="15625" max="15625" width="1" style="11" customWidth="1"/>
    <col min="15626" max="15628" width="9.109375" style="11" customWidth="1"/>
    <col min="15629" max="15872" width="9.109375" style="11" hidden="1"/>
    <col min="15873" max="15873" width="28.109375" style="11" customWidth="1"/>
    <col min="15874" max="15874" width="3" style="11" customWidth="1"/>
    <col min="15875" max="15875" width="32.5546875" style="11" bestFit="1" customWidth="1"/>
    <col min="15876" max="15877" width="11.5546875" style="11" customWidth="1"/>
    <col min="15878" max="15878" width="18.88671875" style="11" bestFit="1" customWidth="1"/>
    <col min="15879" max="15879" width="16.109375" style="11" bestFit="1" customWidth="1"/>
    <col min="15880" max="15880" width="19.5546875" style="11" customWidth="1"/>
    <col min="15881" max="15881" width="1" style="11" customWidth="1"/>
    <col min="15882" max="15884" width="9.109375" style="11" customWidth="1"/>
    <col min="15885" max="16128" width="9.109375" style="11" hidden="1"/>
    <col min="16129" max="16129" width="28.109375" style="11" customWidth="1"/>
    <col min="16130" max="16130" width="3" style="11" customWidth="1"/>
    <col min="16131" max="16131" width="32.5546875" style="11" bestFit="1" customWidth="1"/>
    <col min="16132" max="16133" width="11.5546875" style="11" customWidth="1"/>
    <col min="16134" max="16134" width="18.88671875" style="11" bestFit="1" customWidth="1"/>
    <col min="16135" max="16135" width="16.109375" style="11" bestFit="1" customWidth="1"/>
    <col min="16136" max="16136" width="19.5546875" style="11" customWidth="1"/>
    <col min="16137" max="16137" width="1" style="11" customWidth="1"/>
    <col min="16138" max="16140" width="9.109375" style="11" customWidth="1"/>
    <col min="16141" max="16384" width="9.10937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9"/>
      <c r="B2" s="84"/>
      <c r="C2" s="216" t="s">
        <v>241</v>
      </c>
      <c r="D2" s="216"/>
      <c r="E2" s="216"/>
      <c r="F2" s="216"/>
      <c r="G2" s="216"/>
      <c r="H2" s="217"/>
      <c r="I2" s="85"/>
      <c r="J2" s="85"/>
      <c r="K2" s="85"/>
      <c r="L2" s="85"/>
    </row>
    <row r="3" spans="1:12" x14ac:dyDescent="0.25">
      <c r="B3" s="86"/>
      <c r="D3" s="88" t="s">
        <v>219</v>
      </c>
      <c r="E3" s="88" t="s">
        <v>220</v>
      </c>
      <c r="F3" s="89" t="s">
        <v>221</v>
      </c>
      <c r="G3" s="89" t="s">
        <v>222</v>
      </c>
      <c r="H3" s="90" t="s">
        <v>223</v>
      </c>
      <c r="I3" s="11"/>
      <c r="J3" s="11"/>
      <c r="K3" s="11"/>
      <c r="L3" s="11"/>
    </row>
    <row r="4" spans="1:12" ht="14.25" customHeight="1" x14ac:dyDescent="0.25">
      <c r="B4" s="91"/>
      <c r="C4" s="92" t="s">
        <v>224</v>
      </c>
      <c r="D4" s="93">
        <v>30326.55</v>
      </c>
      <c r="E4" s="93">
        <v>30238.5</v>
      </c>
      <c r="F4" s="118">
        <v>2.911850786249337E-3</v>
      </c>
      <c r="G4" s="93">
        <v>27915.07</v>
      </c>
      <c r="H4" s="94">
        <f>D4/G4-1</f>
        <v>8.6386313915745028E-2</v>
      </c>
      <c r="I4" s="11"/>
      <c r="J4" s="11"/>
      <c r="K4" s="11"/>
      <c r="L4" s="11"/>
    </row>
    <row r="5" spans="1:12" ht="14.25" customHeight="1" x14ac:dyDescent="0.25">
      <c r="B5" s="91"/>
      <c r="C5" s="92" t="s">
        <v>225</v>
      </c>
      <c r="D5" s="95">
        <v>55670.239999999998</v>
      </c>
      <c r="E5" s="93">
        <v>55508.61</v>
      </c>
      <c r="F5" s="118">
        <v>2.9118005296835392E-3</v>
      </c>
      <c r="G5" s="95">
        <v>51251.06</v>
      </c>
      <c r="H5" s="94">
        <f>D5/G5-1</f>
        <v>8.6226119030513804E-2</v>
      </c>
      <c r="I5" s="11"/>
      <c r="J5" s="11"/>
      <c r="K5" s="11"/>
      <c r="L5" s="11"/>
    </row>
    <row r="6" spans="1:12" ht="14.4" x14ac:dyDescent="0.3">
      <c r="B6" s="86"/>
      <c r="C6" s="96"/>
      <c r="D6" s="97"/>
      <c r="E6" s="97"/>
      <c r="F6" s="97"/>
      <c r="G6" s="97"/>
      <c r="H6" s="98"/>
      <c r="I6" s="11"/>
      <c r="J6" s="11"/>
      <c r="K6" s="11"/>
      <c r="L6" s="11"/>
    </row>
    <row r="7" spans="1:12" ht="15" customHeight="1" x14ac:dyDescent="0.25">
      <c r="B7" s="91"/>
      <c r="C7" s="99"/>
      <c r="D7" s="218">
        <v>44960</v>
      </c>
      <c r="E7" s="219"/>
      <c r="F7" s="219"/>
      <c r="G7" s="218">
        <v>44929</v>
      </c>
      <c r="H7" s="220"/>
      <c r="I7" s="11"/>
      <c r="J7" s="11"/>
      <c r="K7" s="11"/>
      <c r="L7" s="11"/>
    </row>
    <row r="8" spans="1:12" ht="15" customHeight="1" x14ac:dyDescent="0.25">
      <c r="B8" s="91"/>
      <c r="C8" s="92" t="s">
        <v>226</v>
      </c>
      <c r="D8" s="221">
        <v>206110250</v>
      </c>
      <c r="E8" s="221"/>
      <c r="F8" s="221"/>
      <c r="G8" s="221">
        <v>565822657</v>
      </c>
      <c r="H8" s="223"/>
      <c r="I8" s="11"/>
      <c r="J8" s="11"/>
      <c r="K8" s="11"/>
      <c r="L8" s="11"/>
    </row>
    <row r="9" spans="1:12" ht="15" customHeight="1" x14ac:dyDescent="0.25">
      <c r="B9" s="91"/>
      <c r="C9" s="92" t="s">
        <v>227</v>
      </c>
      <c r="D9" s="222">
        <v>3259641555.8899999</v>
      </c>
      <c r="E9" s="222"/>
      <c r="F9" s="222"/>
      <c r="G9" s="222">
        <v>6578887418.6099997</v>
      </c>
      <c r="H9" s="224"/>
      <c r="I9" s="11"/>
      <c r="J9" s="11"/>
      <c r="K9" s="11"/>
      <c r="L9" s="11"/>
    </row>
    <row r="10" spans="1:12" ht="15" customHeight="1" x14ac:dyDescent="0.25">
      <c r="B10" s="91"/>
      <c r="C10" s="92" t="s">
        <v>228</v>
      </c>
      <c r="D10" s="221">
        <v>4385</v>
      </c>
      <c r="E10" s="221"/>
      <c r="F10" s="221"/>
      <c r="G10" s="221">
        <v>4340</v>
      </c>
      <c r="H10" s="223"/>
      <c r="I10" s="11"/>
      <c r="J10" s="11"/>
      <c r="K10" s="11"/>
      <c r="L10" s="11"/>
    </row>
    <row r="11" spans="1:12" ht="15" customHeight="1" x14ac:dyDescent="0.25">
      <c r="B11" s="91"/>
      <c r="C11" s="92" t="s">
        <v>229</v>
      </c>
      <c r="D11" s="221">
        <v>17</v>
      </c>
      <c r="E11" s="221"/>
      <c r="F11" s="221"/>
      <c r="G11" s="221">
        <v>30</v>
      </c>
      <c r="H11" s="223"/>
      <c r="I11" s="11"/>
      <c r="J11" s="11"/>
      <c r="K11" s="11"/>
      <c r="L11" s="11"/>
    </row>
    <row r="12" spans="1:12" ht="15" customHeight="1" x14ac:dyDescent="0.25">
      <c r="B12" s="91"/>
      <c r="C12" s="92" t="s">
        <v>230</v>
      </c>
      <c r="D12" s="221">
        <v>25</v>
      </c>
      <c r="E12" s="221"/>
      <c r="F12" s="221"/>
      <c r="G12" s="221">
        <v>12</v>
      </c>
      <c r="H12" s="223"/>
      <c r="I12" s="11"/>
      <c r="J12" s="11"/>
      <c r="K12" s="11"/>
      <c r="L12" s="11"/>
    </row>
    <row r="13" spans="1:12" ht="17.25" customHeight="1" x14ac:dyDescent="0.25">
      <c r="B13" s="86"/>
      <c r="C13" s="100" t="s">
        <v>231</v>
      </c>
      <c r="D13" s="89" t="s">
        <v>232</v>
      </c>
      <c r="E13" s="101" t="s">
        <v>233</v>
      </c>
      <c r="F13" s="100" t="s">
        <v>234</v>
      </c>
      <c r="G13" s="89" t="s">
        <v>232</v>
      </c>
      <c r="H13" s="90" t="s">
        <v>233</v>
      </c>
      <c r="I13" s="11"/>
      <c r="J13" s="11"/>
      <c r="K13" s="11"/>
      <c r="L13" s="11"/>
    </row>
    <row r="14" spans="1:12" ht="15" customHeight="1" x14ac:dyDescent="0.25">
      <c r="B14" s="86"/>
      <c r="C14" s="87" t="s">
        <v>249</v>
      </c>
      <c r="D14" s="102">
        <v>9.9999999999999867E-2</v>
      </c>
      <c r="E14" s="103">
        <v>0.44</v>
      </c>
      <c r="F14" s="104" t="s">
        <v>252</v>
      </c>
      <c r="G14" s="105">
        <v>9.9999999999999895E-2</v>
      </c>
      <c r="H14" s="106">
        <v>0.27</v>
      </c>
      <c r="I14" s="11"/>
      <c r="J14" s="11"/>
      <c r="K14" s="11"/>
      <c r="L14" s="11"/>
    </row>
    <row r="15" spans="1:12" ht="15" customHeight="1" x14ac:dyDescent="0.25">
      <c r="B15" s="86"/>
      <c r="C15" s="87" t="s">
        <v>48</v>
      </c>
      <c r="D15" s="102">
        <v>9.9431818181818121E-2</v>
      </c>
      <c r="E15" s="103">
        <v>19.350000000000001</v>
      </c>
      <c r="F15" s="104" t="s">
        <v>202</v>
      </c>
      <c r="G15" s="105">
        <v>9.3750000000000097E-2</v>
      </c>
      <c r="H15" s="106">
        <v>1.1599999999999999</v>
      </c>
      <c r="I15" s="11"/>
      <c r="J15" s="11"/>
      <c r="K15" s="11"/>
      <c r="L15" s="11"/>
    </row>
    <row r="16" spans="1:12" ht="15" customHeight="1" x14ac:dyDescent="0.25">
      <c r="B16" s="86"/>
      <c r="C16" s="87" t="s">
        <v>250</v>
      </c>
      <c r="D16" s="102">
        <v>9.7222222222222321E-2</v>
      </c>
      <c r="E16" s="103">
        <v>0.79</v>
      </c>
      <c r="F16" s="104" t="s">
        <v>20</v>
      </c>
      <c r="G16" s="105">
        <v>7.97101449275361E-2</v>
      </c>
      <c r="H16" s="106">
        <v>1.27</v>
      </c>
      <c r="I16" s="11"/>
      <c r="J16" s="11"/>
      <c r="K16" s="11"/>
      <c r="L16" s="11"/>
    </row>
    <row r="17" spans="2:12" ht="15" customHeight="1" x14ac:dyDescent="0.25">
      <c r="B17" s="86"/>
      <c r="C17" s="87" t="s">
        <v>251</v>
      </c>
      <c r="D17" s="102">
        <v>9.0238175109023766E-2</v>
      </c>
      <c r="E17" s="103">
        <v>325</v>
      </c>
      <c r="F17" s="104" t="s">
        <v>136</v>
      </c>
      <c r="G17" s="105">
        <v>7.1428571428571494E-2</v>
      </c>
      <c r="H17" s="106">
        <v>0.26</v>
      </c>
      <c r="I17" s="11"/>
      <c r="J17" s="11"/>
      <c r="K17" s="11"/>
      <c r="L17" s="11"/>
    </row>
    <row r="18" spans="2:12" ht="15" customHeight="1" x14ac:dyDescent="0.25">
      <c r="B18" s="86"/>
      <c r="C18" s="87" t="s">
        <v>240</v>
      </c>
      <c r="D18" s="102">
        <v>8.9285714285714191E-2</v>
      </c>
      <c r="E18" s="103">
        <v>12.2</v>
      </c>
      <c r="F18" s="104" t="s">
        <v>253</v>
      </c>
      <c r="G18" s="105">
        <v>6.5517241379310198E-2</v>
      </c>
      <c r="H18" s="106">
        <v>27.1</v>
      </c>
      <c r="I18" s="11"/>
      <c r="J18" s="11"/>
      <c r="K18" s="11"/>
      <c r="L18" s="11"/>
    </row>
    <row r="19" spans="2:12" x14ac:dyDescent="0.25">
      <c r="B19" s="107"/>
      <c r="C19" s="108"/>
      <c r="D19" s="108"/>
      <c r="E19" s="108"/>
      <c r="F19" s="108"/>
      <c r="G19" s="108"/>
      <c r="H19" s="109"/>
      <c r="I19" s="11"/>
      <c r="J19" s="11"/>
      <c r="K19" s="11"/>
      <c r="L19" s="11"/>
    </row>
    <row r="20" spans="2:12" x14ac:dyDescent="0.25">
      <c r="C20" s="100"/>
      <c r="D20" s="110"/>
      <c r="E20" s="110"/>
      <c r="G20" s="110"/>
      <c r="H20" s="111"/>
      <c r="I20" s="11"/>
      <c r="J20" s="11"/>
      <c r="K20" s="11"/>
      <c r="L20" s="11"/>
    </row>
    <row r="21" spans="2:12" ht="14.4" x14ac:dyDescent="0.3">
      <c r="B21" s="97"/>
      <c r="D21" s="110"/>
      <c r="E21" s="110"/>
      <c r="G21" s="111"/>
      <c r="H21" s="111"/>
      <c r="I21" s="11"/>
      <c r="J21" s="11"/>
      <c r="K21" s="11"/>
      <c r="L21" s="11"/>
    </row>
    <row r="22" spans="2:12" ht="14.4" x14ac:dyDescent="0.3">
      <c r="B22" s="97"/>
      <c r="D22" s="110"/>
      <c r="E22" s="110"/>
      <c r="F22" s="11"/>
      <c r="G22" s="111"/>
      <c r="H22" s="111"/>
      <c r="I22" s="11"/>
      <c r="J22" s="11"/>
      <c r="K22" s="11"/>
      <c r="L22" s="11"/>
    </row>
    <row r="23" spans="2:12" x14ac:dyDescent="0.25">
      <c r="B23" s="11"/>
      <c r="D23" s="112"/>
      <c r="E23" s="112"/>
      <c r="F23" s="110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113"/>
      <c r="E24" s="113"/>
      <c r="F24" s="114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110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114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115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110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110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116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34"/>
  <sheetViews>
    <sheetView zoomScaleNormal="100" workbookViewId="0">
      <selection activeCell="AA216" sqref="AA216"/>
    </sheetView>
  </sheetViews>
  <sheetFormatPr defaultColWidth="9.109375" defaultRowHeight="13.8" x14ac:dyDescent="0.25"/>
  <cols>
    <col min="1" max="1" width="8.44140625" style="87" customWidth="1"/>
    <col min="2" max="2" width="39.5546875" style="87" bestFit="1" customWidth="1"/>
    <col min="3" max="4" width="13.44140625" style="87" customWidth="1"/>
    <col min="5" max="5" width="11.44140625" style="87" customWidth="1"/>
    <col min="6" max="6" width="13.109375" style="87" customWidth="1"/>
    <col min="7" max="7" width="39.44140625" style="87" customWidth="1"/>
    <col min="8" max="9" width="13.44140625" style="87" customWidth="1"/>
    <col min="10" max="10" width="11.44140625" style="87" customWidth="1"/>
    <col min="11" max="11" width="11" style="87" customWidth="1"/>
    <col min="12" max="12" width="11.5546875" style="87" bestFit="1" customWidth="1"/>
    <col min="13" max="13" width="10.109375" style="87" customWidth="1"/>
    <col min="14" max="16384" width="9.109375" style="87"/>
  </cols>
  <sheetData>
    <row r="2" spans="2:12" ht="21.75" customHeight="1" x14ac:dyDescent="0.25">
      <c r="B2" s="225" t="s">
        <v>235</v>
      </c>
      <c r="C2" s="225"/>
      <c r="D2" s="225"/>
      <c r="E2" s="225"/>
      <c r="F2" s="225"/>
      <c r="G2" s="225"/>
      <c r="H2" s="225"/>
      <c r="I2" s="225"/>
      <c r="J2" s="225"/>
      <c r="K2" s="117"/>
      <c r="L2" s="117"/>
    </row>
    <row r="3" spans="2:12" ht="14.4" thickBot="1" x14ac:dyDescent="0.3"/>
    <row r="4" spans="2:12" x14ac:dyDescent="0.25">
      <c r="B4" s="226" t="s">
        <v>254</v>
      </c>
      <c r="C4" s="227"/>
      <c r="D4" s="227"/>
      <c r="E4" s="228"/>
      <c r="G4" s="226" t="s">
        <v>287</v>
      </c>
      <c r="H4" s="227"/>
      <c r="I4" s="227"/>
      <c r="J4" s="228"/>
    </row>
    <row r="5" spans="2:12" ht="14.4" thickBot="1" x14ac:dyDescent="0.3">
      <c r="B5" s="229" t="s">
        <v>255</v>
      </c>
      <c r="C5" s="230"/>
      <c r="D5" s="230"/>
      <c r="E5" s="231"/>
      <c r="G5" s="229" t="s">
        <v>255</v>
      </c>
      <c r="H5" s="230"/>
      <c r="I5" s="230"/>
      <c r="J5" s="231"/>
    </row>
    <row r="6" spans="2:12" x14ac:dyDescent="0.25">
      <c r="B6" s="121"/>
      <c r="C6" s="119" t="s">
        <v>256</v>
      </c>
      <c r="D6" s="119" t="s">
        <v>257</v>
      </c>
      <c r="E6" s="122"/>
      <c r="G6" s="121"/>
      <c r="H6" s="119" t="s">
        <v>256</v>
      </c>
      <c r="I6" s="119" t="s">
        <v>257</v>
      </c>
      <c r="J6" s="122"/>
    </row>
    <row r="7" spans="2:12" ht="15" customHeight="1" thickBot="1" x14ac:dyDescent="0.3">
      <c r="B7" s="123"/>
      <c r="C7" s="120" t="s">
        <v>258</v>
      </c>
      <c r="D7" s="120" t="s">
        <v>258</v>
      </c>
      <c r="E7" s="124"/>
      <c r="G7" s="123"/>
      <c r="H7" s="120" t="s">
        <v>258</v>
      </c>
      <c r="I7" s="120" t="s">
        <v>258</v>
      </c>
      <c r="J7" s="124"/>
    </row>
    <row r="8" spans="2:12" ht="15" customHeight="1" x14ac:dyDescent="0.25">
      <c r="B8" s="125"/>
      <c r="C8" s="126"/>
      <c r="D8" s="126"/>
      <c r="E8" s="127"/>
      <c r="G8" s="125"/>
      <c r="H8" s="126"/>
      <c r="I8" s="126"/>
      <c r="J8" s="127"/>
    </row>
    <row r="9" spans="2:12" ht="15" customHeight="1" x14ac:dyDescent="0.25">
      <c r="B9" s="128" t="s">
        <v>259</v>
      </c>
      <c r="C9" s="129">
        <v>26896.411</v>
      </c>
      <c r="D9" s="129">
        <v>18065.183000000001</v>
      </c>
      <c r="E9" s="130">
        <f>C9/D9-1</f>
        <v>0.48885350344914857</v>
      </c>
      <c r="G9" s="128" t="s">
        <v>288</v>
      </c>
      <c r="H9" s="129">
        <v>6170.366</v>
      </c>
      <c r="I9" s="129">
        <v>5777.0550000000003</v>
      </c>
      <c r="J9" s="130">
        <f>H9/I9-1</f>
        <v>6.8081574435417291E-2</v>
      </c>
    </row>
    <row r="10" spans="2:12" ht="15" customHeight="1" x14ac:dyDescent="0.25">
      <c r="B10" s="128" t="s">
        <v>260</v>
      </c>
      <c r="C10" s="129">
        <v>13500.388000000001</v>
      </c>
      <c r="D10" s="129">
        <v>11917.6</v>
      </c>
      <c r="E10" s="130">
        <f>C10/D10-1</f>
        <v>0.13281096865140629</v>
      </c>
      <c r="G10" s="128" t="s">
        <v>260</v>
      </c>
      <c r="H10" s="129">
        <v>823.08800000000065</v>
      </c>
      <c r="I10" s="129">
        <v>2401.2020000000002</v>
      </c>
      <c r="J10" s="130">
        <f>H10/I10-1</f>
        <v>-0.65721834314647398</v>
      </c>
    </row>
    <row r="11" spans="2:12" ht="15" customHeight="1" thickBot="1" x14ac:dyDescent="0.3">
      <c r="B11" s="131" t="s">
        <v>261</v>
      </c>
      <c r="C11" s="132">
        <v>-3847.3629999999998</v>
      </c>
      <c r="D11" s="132">
        <v>-658.86300000000006</v>
      </c>
      <c r="E11" s="130"/>
      <c r="G11" s="131" t="s">
        <v>261</v>
      </c>
      <c r="H11" s="132">
        <v>-124.607</v>
      </c>
      <c r="I11" s="132">
        <v>-153.036</v>
      </c>
      <c r="J11" s="130"/>
    </row>
    <row r="12" spans="2:12" ht="15" customHeight="1" thickBot="1" x14ac:dyDescent="0.3">
      <c r="B12" s="128" t="s">
        <v>262</v>
      </c>
      <c r="C12" s="133">
        <f>SUM(C10:C11)</f>
        <v>9653.0250000000015</v>
      </c>
      <c r="D12" s="133">
        <f>SUM(D10:D11)</f>
        <v>11258.737000000001</v>
      </c>
      <c r="E12" s="134">
        <f>C12/D12-1</f>
        <v>-0.1426191943199312</v>
      </c>
      <c r="G12" s="128" t="s">
        <v>262</v>
      </c>
      <c r="H12" s="133">
        <v>698.48100000000068</v>
      </c>
      <c r="I12" s="133">
        <v>2248.1660000000002</v>
      </c>
      <c r="J12" s="134">
        <f>H12/I12-1</f>
        <v>-0.68931075374327311</v>
      </c>
    </row>
    <row r="13" spans="2:12" ht="14.4" thickBot="1" x14ac:dyDescent="0.3">
      <c r="B13" s="135" t="s">
        <v>263</v>
      </c>
      <c r="C13" s="136" t="s">
        <v>256</v>
      </c>
      <c r="D13" s="136" t="s">
        <v>257</v>
      </c>
      <c r="E13" s="130"/>
      <c r="G13" s="135" t="s">
        <v>263</v>
      </c>
      <c r="H13" s="136" t="s">
        <v>256</v>
      </c>
      <c r="I13" s="136" t="s">
        <v>257</v>
      </c>
      <c r="J13" s="130"/>
    </row>
    <row r="14" spans="2:12" ht="15" customHeight="1" x14ac:dyDescent="0.25">
      <c r="B14" s="137" t="s">
        <v>264</v>
      </c>
      <c r="C14" s="138"/>
      <c r="D14" s="138"/>
      <c r="E14" s="130"/>
      <c r="G14" s="137" t="s">
        <v>264</v>
      </c>
      <c r="H14" s="138"/>
      <c r="I14" s="138"/>
      <c r="J14" s="130"/>
    </row>
    <row r="15" spans="2:12" ht="15" customHeight="1" x14ac:dyDescent="0.25">
      <c r="B15" s="139" t="s">
        <v>265</v>
      </c>
      <c r="C15" s="138">
        <v>149867.038</v>
      </c>
      <c r="D15" s="138">
        <v>53661.847999999998</v>
      </c>
      <c r="E15" s="140">
        <f t="shared" ref="E15:E23" si="0">C15/D15-1</f>
        <v>1.7928042657047518</v>
      </c>
      <c r="G15" s="139" t="s">
        <v>265</v>
      </c>
      <c r="H15" s="138">
        <v>4749.6940000000004</v>
      </c>
      <c r="I15" s="138">
        <v>2248.2370000000001</v>
      </c>
      <c r="J15" s="140">
        <f t="shared" ref="J15:J21" si="1">H15/I15-1</f>
        <v>1.1126304744562074</v>
      </c>
    </row>
    <row r="16" spans="2:12" ht="15" customHeight="1" x14ac:dyDescent="0.25">
      <c r="B16" s="139" t="s">
        <v>266</v>
      </c>
      <c r="C16" s="138">
        <v>386544.09499999997</v>
      </c>
      <c r="D16" s="138">
        <v>363647.25199999998</v>
      </c>
      <c r="E16" s="140">
        <f t="shared" si="0"/>
        <v>6.2964432905985523E-2</v>
      </c>
      <c r="G16" s="139" t="s">
        <v>267</v>
      </c>
      <c r="H16" s="138">
        <v>1064.6959999999999</v>
      </c>
      <c r="I16" s="138">
        <v>1658.3230000000001</v>
      </c>
      <c r="J16" s="140">
        <f t="shared" si="1"/>
        <v>-0.35796826070675025</v>
      </c>
    </row>
    <row r="17" spans="2:10" ht="15" customHeight="1" x14ac:dyDescent="0.25">
      <c r="B17" s="139" t="s">
        <v>267</v>
      </c>
      <c r="C17" s="138">
        <v>58943.091</v>
      </c>
      <c r="D17" s="138">
        <v>30919.245999999999</v>
      </c>
      <c r="E17" s="140">
        <f t="shared" si="0"/>
        <v>0.90635602821621197</v>
      </c>
      <c r="G17" s="139" t="s">
        <v>289</v>
      </c>
      <c r="H17" s="138">
        <v>592.46100000000001</v>
      </c>
      <c r="I17" s="138">
        <v>460.577</v>
      </c>
      <c r="J17" s="140">
        <f t="shared" si="1"/>
        <v>0.28634517138285243</v>
      </c>
    </row>
    <row r="18" spans="2:10" ht="15" customHeight="1" x14ac:dyDescent="0.25">
      <c r="B18" s="139" t="s">
        <v>268</v>
      </c>
      <c r="C18" s="138">
        <v>141.94399999999999</v>
      </c>
      <c r="D18" s="138">
        <v>212.81899999999999</v>
      </c>
      <c r="E18" s="140">
        <f t="shared" si="0"/>
        <v>-0.33302947575169517</v>
      </c>
      <c r="G18" s="139" t="s">
        <v>290</v>
      </c>
      <c r="H18" s="138">
        <f>621.57+16330.112</f>
        <v>16951.682000000001</v>
      </c>
      <c r="I18" s="138">
        <f>3986.512+10373.491</f>
        <v>14360.003000000001</v>
      </c>
      <c r="J18" s="140">
        <f t="shared" si="1"/>
        <v>0.18047900129268779</v>
      </c>
    </row>
    <row r="19" spans="2:10" x14ac:dyDescent="0.25">
      <c r="B19" s="139" t="s">
        <v>269</v>
      </c>
      <c r="C19" s="138">
        <v>179.30099999999999</v>
      </c>
      <c r="D19" s="138">
        <v>78.594999999999999</v>
      </c>
      <c r="E19" s="140">
        <f t="shared" si="0"/>
        <v>1.2813283287740949</v>
      </c>
      <c r="G19" s="139" t="s">
        <v>270</v>
      </c>
      <c r="H19" s="138">
        <v>29711.182000000001</v>
      </c>
      <c r="I19" s="138">
        <v>14750.63</v>
      </c>
      <c r="J19" s="140">
        <f t="shared" si="1"/>
        <v>1.0142313921507085</v>
      </c>
    </row>
    <row r="20" spans="2:10" x14ac:dyDescent="0.25">
      <c r="B20" s="139" t="s">
        <v>270</v>
      </c>
      <c r="C20" s="138">
        <v>4614.6940000000004</v>
      </c>
      <c r="D20" s="138">
        <v>4293.5870000000004</v>
      </c>
      <c r="E20" s="140">
        <f t="shared" si="0"/>
        <v>7.4787584367103754E-2</v>
      </c>
      <c r="G20" s="139" t="s">
        <v>271</v>
      </c>
      <c r="H20" s="138">
        <v>3827.404</v>
      </c>
      <c r="I20" s="138">
        <v>4209.2950000000001</v>
      </c>
      <c r="J20" s="140">
        <f t="shared" si="1"/>
        <v>-9.0725644080540846E-2</v>
      </c>
    </row>
    <row r="21" spans="2:10" x14ac:dyDescent="0.25">
      <c r="B21" s="139" t="s">
        <v>271</v>
      </c>
      <c r="C21" s="138">
        <v>386.55500000000001</v>
      </c>
      <c r="D21" s="138">
        <v>471.85199999999998</v>
      </c>
      <c r="E21" s="140">
        <f t="shared" si="0"/>
        <v>-0.18077066537812703</v>
      </c>
      <c r="G21" s="139" t="s">
        <v>269</v>
      </c>
      <c r="H21" s="138">
        <v>90.444000000000003</v>
      </c>
      <c r="I21" s="138">
        <v>181.875</v>
      </c>
      <c r="J21" s="140">
        <f t="shared" si="1"/>
        <v>-0.50271340206185566</v>
      </c>
    </row>
    <row r="22" spans="2:10" x14ac:dyDescent="0.25">
      <c r="B22" s="139" t="s">
        <v>272</v>
      </c>
      <c r="C22" s="138">
        <v>1238.4929999999999</v>
      </c>
      <c r="D22" s="138">
        <v>312.755</v>
      </c>
      <c r="E22" s="140">
        <f t="shared" si="0"/>
        <v>2.9599462838323927</v>
      </c>
      <c r="G22" s="139" t="s">
        <v>291</v>
      </c>
      <c r="H22" s="138">
        <v>75.501000000000005</v>
      </c>
      <c r="I22" s="138">
        <v>0</v>
      </c>
      <c r="J22" s="140">
        <v>1</v>
      </c>
    </row>
    <row r="23" spans="2:10" x14ac:dyDescent="0.25">
      <c r="B23" s="137" t="s">
        <v>273</v>
      </c>
      <c r="C23" s="136">
        <f>SUM(C15:C22)</f>
        <v>601915.21100000001</v>
      </c>
      <c r="D23" s="136">
        <f>SUM(D15:D22)</f>
        <v>453597.95399999997</v>
      </c>
      <c r="E23" s="130">
        <f t="shared" si="0"/>
        <v>0.32697955467409368</v>
      </c>
      <c r="G23" s="139" t="s">
        <v>293</v>
      </c>
      <c r="H23" s="138">
        <v>0.18</v>
      </c>
      <c r="I23" s="138">
        <v>0</v>
      </c>
      <c r="J23" s="140" t="s">
        <v>292</v>
      </c>
    </row>
    <row r="24" spans="2:10" x14ac:dyDescent="0.25">
      <c r="B24" s="137"/>
      <c r="C24" s="136"/>
      <c r="D24" s="136"/>
      <c r="E24" s="130"/>
      <c r="G24" s="137" t="s">
        <v>273</v>
      </c>
      <c r="H24" s="136">
        <f>SUM(H15:H23)</f>
        <v>57063.244000000006</v>
      </c>
      <c r="I24" s="136">
        <f>SUM(I15:I23)</f>
        <v>37868.939999999995</v>
      </c>
      <c r="J24" s="130">
        <f>H24/I24-1</f>
        <v>0.50686140145459624</v>
      </c>
    </row>
    <row r="25" spans="2:10" x14ac:dyDescent="0.25">
      <c r="B25" s="137" t="s">
        <v>274</v>
      </c>
      <c r="C25" s="136"/>
      <c r="D25" s="136"/>
      <c r="E25" s="130"/>
      <c r="G25" s="137"/>
      <c r="H25" s="136"/>
      <c r="I25" s="136"/>
      <c r="J25" s="130"/>
    </row>
    <row r="26" spans="2:10" x14ac:dyDescent="0.25">
      <c r="B26" s="139" t="s">
        <v>275</v>
      </c>
      <c r="C26" s="138">
        <v>413698.69699999999</v>
      </c>
      <c r="D26" s="138">
        <v>327249.02399999998</v>
      </c>
      <c r="E26" s="140">
        <f t="shared" ref="E26:E31" si="2">C26/D26-1</f>
        <v>0.26417091162967088</v>
      </c>
      <c r="G26" s="137" t="s">
        <v>274</v>
      </c>
      <c r="H26" s="136"/>
      <c r="I26" s="136"/>
      <c r="J26" s="130"/>
    </row>
    <row r="27" spans="2:10" x14ac:dyDescent="0.25">
      <c r="B27" s="139" t="s">
        <v>276</v>
      </c>
      <c r="C27" s="138">
        <v>100454.344</v>
      </c>
      <c r="D27" s="138">
        <v>79691.115999999995</v>
      </c>
      <c r="E27" s="140">
        <f t="shared" si="2"/>
        <v>0.26054633241677783</v>
      </c>
      <c r="G27" s="139" t="s">
        <v>277</v>
      </c>
      <c r="H27" s="138">
        <v>5286.7960000000003</v>
      </c>
      <c r="I27" s="138">
        <v>2498.6480000000001</v>
      </c>
      <c r="J27" s="140">
        <f>H27/I27-1</f>
        <v>1.1158626585257307</v>
      </c>
    </row>
    <row r="28" spans="2:10" x14ac:dyDescent="0.25">
      <c r="B28" s="139" t="s">
        <v>277</v>
      </c>
      <c r="C28" s="138">
        <v>48649.197999999997</v>
      </c>
      <c r="D28" s="138">
        <v>14225.31</v>
      </c>
      <c r="E28" s="140">
        <f t="shared" si="2"/>
        <v>2.4199042411026541</v>
      </c>
      <c r="G28" s="139" t="s">
        <v>278</v>
      </c>
      <c r="H28" s="138">
        <v>93.853999999999999</v>
      </c>
      <c r="I28" s="138">
        <v>224.72499999999999</v>
      </c>
      <c r="J28" s="140">
        <f>H28/I28-1</f>
        <v>-0.58236066303259537</v>
      </c>
    </row>
    <row r="29" spans="2:10" x14ac:dyDescent="0.25">
      <c r="B29" s="139" t="s">
        <v>278</v>
      </c>
      <c r="C29" s="138">
        <v>5292.6480000000001</v>
      </c>
      <c r="D29" s="138">
        <v>1803.211</v>
      </c>
      <c r="E29" s="140">
        <f t="shared" si="2"/>
        <v>1.935124064793305</v>
      </c>
      <c r="G29" s="139" t="s">
        <v>294</v>
      </c>
      <c r="H29" s="138">
        <v>26.021000000000001</v>
      </c>
      <c r="I29" s="138">
        <v>222.62299999999999</v>
      </c>
      <c r="J29" s="140">
        <f>H29/I29-1</f>
        <v>-0.88311629975339478</v>
      </c>
    </row>
    <row r="30" spans="2:10" x14ac:dyDescent="0.25">
      <c r="B30" s="139" t="s">
        <v>279</v>
      </c>
      <c r="C30" s="138">
        <v>833.03399999999999</v>
      </c>
      <c r="D30" s="138">
        <v>82.5</v>
      </c>
      <c r="E30" s="140">
        <f t="shared" si="2"/>
        <v>9.0973818181818178</v>
      </c>
      <c r="G30" s="139" t="s">
        <v>295</v>
      </c>
      <c r="H30" s="138">
        <v>14078.951999999999</v>
      </c>
      <c r="I30" s="138">
        <v>0</v>
      </c>
      <c r="J30" s="140">
        <v>1</v>
      </c>
    </row>
    <row r="31" spans="2:10" x14ac:dyDescent="0.25">
      <c r="B31" s="137" t="s">
        <v>280</v>
      </c>
      <c r="C31" s="136">
        <f>SUM(C26:C30)</f>
        <v>568927.92099999997</v>
      </c>
      <c r="D31" s="136">
        <f>SUM(D26:D30)</f>
        <v>423051.16099999996</v>
      </c>
      <c r="E31" s="130">
        <f t="shared" si="2"/>
        <v>0.34482061142482023</v>
      </c>
      <c r="G31" s="139" t="s">
        <v>296</v>
      </c>
      <c r="H31" s="138">
        <v>125.666</v>
      </c>
      <c r="I31" s="138">
        <v>163.964</v>
      </c>
      <c r="J31" s="140">
        <f>H31/I31-1</f>
        <v>-0.23357566295040377</v>
      </c>
    </row>
    <row r="32" spans="2:10" x14ac:dyDescent="0.25">
      <c r="B32" s="137"/>
      <c r="C32" s="136"/>
      <c r="D32" s="136"/>
      <c r="E32" s="130"/>
      <c r="G32" s="139" t="s">
        <v>297</v>
      </c>
      <c r="H32" s="138">
        <v>405.74400000000003</v>
      </c>
      <c r="I32" s="138">
        <v>405.74400000000003</v>
      </c>
      <c r="J32" s="140">
        <f>H32/I32-1</f>
        <v>0</v>
      </c>
    </row>
    <row r="33" spans="2:10" x14ac:dyDescent="0.25">
      <c r="B33" s="137" t="s">
        <v>281</v>
      </c>
      <c r="C33" s="136"/>
      <c r="D33" s="136"/>
      <c r="E33" s="130"/>
      <c r="G33" s="139" t="s">
        <v>298</v>
      </c>
      <c r="H33" s="138">
        <v>238.88200000000001</v>
      </c>
      <c r="I33" s="138">
        <v>238.88200000000001</v>
      </c>
      <c r="J33" s="140">
        <f>H33/I33-1</f>
        <v>0</v>
      </c>
    </row>
    <row r="34" spans="2:10" x14ac:dyDescent="0.25">
      <c r="B34" s="139" t="s">
        <v>282</v>
      </c>
      <c r="C34" s="138">
        <v>3000</v>
      </c>
      <c r="D34" s="138">
        <v>3000</v>
      </c>
      <c r="E34" s="140">
        <f>C34/D34-1</f>
        <v>0</v>
      </c>
      <c r="G34" s="137" t="s">
        <v>280</v>
      </c>
      <c r="H34" s="136">
        <f>SUM(H27:H33)</f>
        <v>20255.915000000001</v>
      </c>
      <c r="I34" s="136">
        <f>SUM(I27:I33)</f>
        <v>3754.5860000000002</v>
      </c>
      <c r="J34" s="130">
        <f>H34/I34-1</f>
        <v>4.3949796329075959</v>
      </c>
    </row>
    <row r="35" spans="2:10" x14ac:dyDescent="0.25">
      <c r="B35" s="139" t="s">
        <v>283</v>
      </c>
      <c r="C35" s="138">
        <v>683.61099999999999</v>
      </c>
      <c r="D35" s="138">
        <v>683.61099999999999</v>
      </c>
      <c r="E35" s="140">
        <f>C35/D35-1</f>
        <v>0</v>
      </c>
      <c r="G35" s="137"/>
      <c r="H35" s="136"/>
      <c r="I35" s="136"/>
      <c r="J35" s="130"/>
    </row>
    <row r="36" spans="2:10" x14ac:dyDescent="0.25">
      <c r="B36" s="139" t="s">
        <v>284</v>
      </c>
      <c r="C36" s="138">
        <v>29313.562999999998</v>
      </c>
      <c r="D36" s="138">
        <v>28660.538</v>
      </c>
      <c r="E36" s="140">
        <f>C36/D36-1</f>
        <v>2.2784813041541563E-2</v>
      </c>
      <c r="G36" s="137" t="s">
        <v>281</v>
      </c>
      <c r="H36" s="136"/>
      <c r="I36" s="136"/>
      <c r="J36" s="130"/>
    </row>
    <row r="37" spans="2:10" ht="14.4" thickBot="1" x14ac:dyDescent="0.3">
      <c r="B37" s="139" t="s">
        <v>285</v>
      </c>
      <c r="C37" s="138">
        <v>-9.8840000000000003</v>
      </c>
      <c r="D37" s="138">
        <v>-1797.356</v>
      </c>
      <c r="E37" s="140">
        <f>-(C37/D37-1)</f>
        <v>0.9945008111915502</v>
      </c>
      <c r="G37" s="139" t="s">
        <v>282</v>
      </c>
      <c r="H37" s="138">
        <v>1102.31</v>
      </c>
      <c r="I37" s="138">
        <v>982.05799999999999</v>
      </c>
      <c r="J37" s="140">
        <f>H37/I37-1</f>
        <v>0.12244897959183665</v>
      </c>
    </row>
    <row r="38" spans="2:10" ht="14.4" thickBot="1" x14ac:dyDescent="0.3">
      <c r="B38" s="135" t="s">
        <v>286</v>
      </c>
      <c r="C38" s="133">
        <f>SUM(C34:C37)</f>
        <v>32987.29</v>
      </c>
      <c r="D38" s="133">
        <f>SUM(D34:D37)</f>
        <v>30546.793000000001</v>
      </c>
      <c r="E38" s="134">
        <f>C38/D38-1</f>
        <v>7.9893722395015354E-2</v>
      </c>
      <c r="G38" s="139" t="s">
        <v>285</v>
      </c>
      <c r="H38" s="138">
        <v>3973.8310000000001</v>
      </c>
      <c r="I38" s="138">
        <v>1988.3510000000001</v>
      </c>
      <c r="J38" s="140">
        <f>H38/I38-1</f>
        <v>0.99855608994588985</v>
      </c>
    </row>
    <row r="39" spans="2:10" ht="14.4" thickBot="1" x14ac:dyDescent="0.3">
      <c r="G39" s="139" t="s">
        <v>284</v>
      </c>
      <c r="H39" s="138">
        <v>31731.187000000002</v>
      </c>
      <c r="I39" s="138">
        <v>31143.945</v>
      </c>
      <c r="J39" s="140">
        <f>H39/I39-1</f>
        <v>1.8855735842071564E-2</v>
      </c>
    </row>
    <row r="40" spans="2:10" ht="14.4" thickBot="1" x14ac:dyDescent="0.3">
      <c r="B40" s="238" t="s">
        <v>322</v>
      </c>
      <c r="C40" s="239"/>
      <c r="D40" s="239"/>
      <c r="E40" s="240"/>
      <c r="G40" s="135" t="s">
        <v>286</v>
      </c>
      <c r="H40" s="133">
        <f>SUM(H37:H39)</f>
        <v>36807.328000000001</v>
      </c>
      <c r="I40" s="133">
        <f>SUM(I37:I39)</f>
        <v>34114.353999999999</v>
      </c>
      <c r="J40" s="134">
        <f>H40/I40-1</f>
        <v>7.893961585788789E-2</v>
      </c>
    </row>
    <row r="41" spans="2:10" ht="14.4" thickBot="1" x14ac:dyDescent="0.3">
      <c r="B41" s="241" t="s">
        <v>323</v>
      </c>
      <c r="C41" s="242"/>
      <c r="D41" s="242"/>
      <c r="E41" s="243"/>
    </row>
    <row r="42" spans="2:10" x14ac:dyDescent="0.25">
      <c r="B42" s="142"/>
      <c r="C42" s="143" t="s">
        <v>256</v>
      </c>
      <c r="D42" s="143" t="s">
        <v>257</v>
      </c>
      <c r="E42" s="143"/>
      <c r="G42" s="235" t="s">
        <v>299</v>
      </c>
      <c r="H42" s="235"/>
      <c r="I42" s="235"/>
      <c r="J42" s="236"/>
    </row>
    <row r="43" spans="2:10" ht="14.4" thickBot="1" x14ac:dyDescent="0.3">
      <c r="B43" s="144"/>
      <c r="C43" s="141" t="s">
        <v>258</v>
      </c>
      <c r="D43" s="141" t="s">
        <v>258</v>
      </c>
      <c r="E43" s="145"/>
      <c r="G43" s="232" t="s">
        <v>357</v>
      </c>
      <c r="H43" s="232"/>
      <c r="I43" s="232"/>
      <c r="J43" s="237"/>
    </row>
    <row r="44" spans="2:10" x14ac:dyDescent="0.25">
      <c r="B44" s="146"/>
      <c r="C44" s="147"/>
      <c r="D44" s="147"/>
      <c r="E44" s="148"/>
      <c r="G44" s="188"/>
      <c r="H44" s="189" t="s">
        <v>256</v>
      </c>
      <c r="I44" s="189" t="s">
        <v>257</v>
      </c>
      <c r="J44" s="165"/>
    </row>
    <row r="45" spans="2:10" ht="14.4" thickBot="1" x14ac:dyDescent="0.3">
      <c r="B45" s="149" t="s">
        <v>259</v>
      </c>
      <c r="C45" s="150">
        <v>4132.848</v>
      </c>
      <c r="D45" s="150">
        <v>3521.2539999999999</v>
      </c>
      <c r="E45" s="151">
        <f>C45/D45-1</f>
        <v>0.17368641966753895</v>
      </c>
      <c r="G45" s="190"/>
      <c r="H45" s="191" t="s">
        <v>258</v>
      </c>
      <c r="I45" s="192" t="s">
        <v>258</v>
      </c>
      <c r="J45" s="191"/>
    </row>
    <row r="46" spans="2:10" x14ac:dyDescent="0.25">
      <c r="B46" s="152" t="s">
        <v>324</v>
      </c>
      <c r="C46" s="150">
        <v>2166.1619999999998</v>
      </c>
      <c r="D46" s="150">
        <v>2006.0709999999999</v>
      </c>
      <c r="E46" s="151">
        <f>C46/D46-1</f>
        <v>7.9803257212730738E-2</v>
      </c>
      <c r="G46" s="193"/>
      <c r="H46" s="194"/>
      <c r="I46" s="194"/>
      <c r="J46" s="195"/>
    </row>
    <row r="47" spans="2:10" ht="14.4" thickBot="1" x14ac:dyDescent="0.3">
      <c r="B47" s="153" t="s">
        <v>261</v>
      </c>
      <c r="C47" s="154">
        <v>-672.91300000000001</v>
      </c>
      <c r="D47" s="154">
        <v>-591.404</v>
      </c>
      <c r="E47" s="151"/>
      <c r="G47" s="196" t="s">
        <v>288</v>
      </c>
      <c r="H47" s="197">
        <v>403245.98800000001</v>
      </c>
      <c r="I47" s="197">
        <v>276054.78100000002</v>
      </c>
      <c r="J47" s="198">
        <f>H47/I47-1</f>
        <v>0.46074625673662939</v>
      </c>
    </row>
    <row r="48" spans="2:10" ht="14.4" thickBot="1" x14ac:dyDescent="0.3">
      <c r="B48" s="149" t="s">
        <v>262</v>
      </c>
      <c r="C48" s="155">
        <v>1493.249</v>
      </c>
      <c r="D48" s="155">
        <v>1414.6669999999999</v>
      </c>
      <c r="E48" s="156">
        <f>C48/D48-1</f>
        <v>5.5548054771900501E-2</v>
      </c>
      <c r="G48" s="199" t="s">
        <v>300</v>
      </c>
      <c r="H48" s="200">
        <v>-311282.95</v>
      </c>
      <c r="I48" s="200">
        <v>-225846.20800000001</v>
      </c>
      <c r="J48" s="198"/>
    </row>
    <row r="49" spans="2:10" ht="14.4" thickBot="1" x14ac:dyDescent="0.3">
      <c r="B49" s="212" t="s">
        <v>263</v>
      </c>
      <c r="C49" s="150" t="s">
        <v>256</v>
      </c>
      <c r="D49" s="150" t="s">
        <v>257</v>
      </c>
      <c r="E49" s="151"/>
      <c r="G49" s="201" t="s">
        <v>260</v>
      </c>
      <c r="H49" s="197">
        <v>82302.820000000007</v>
      </c>
      <c r="I49" s="197">
        <v>34021.212</v>
      </c>
      <c r="J49" s="198">
        <f>H49/I49-1</f>
        <v>1.4191619040497443</v>
      </c>
    </row>
    <row r="50" spans="2:10" ht="14.4" thickBot="1" x14ac:dyDescent="0.3">
      <c r="B50" s="157" t="s">
        <v>264</v>
      </c>
      <c r="C50" s="154"/>
      <c r="D50" s="158"/>
      <c r="E50" s="151"/>
      <c r="G50" s="199" t="s">
        <v>261</v>
      </c>
      <c r="H50" s="200">
        <v>-27560.686000000002</v>
      </c>
      <c r="I50" s="200">
        <v>-11968.921</v>
      </c>
      <c r="J50" s="198"/>
    </row>
    <row r="51" spans="2:10" ht="14.4" thickBot="1" x14ac:dyDescent="0.3">
      <c r="B51" s="159" t="s">
        <v>265</v>
      </c>
      <c r="C51" s="154">
        <v>850.64400000000001</v>
      </c>
      <c r="D51" s="154">
        <v>866.19200000000001</v>
      </c>
      <c r="E51" s="160">
        <f t="shared" ref="E51:E59" si="3">C51/D51-1</f>
        <v>-1.7949830984354542E-2</v>
      </c>
      <c r="G51" s="196" t="s">
        <v>301</v>
      </c>
      <c r="H51" s="202">
        <f>SUM(H49:H50)</f>
        <v>54742.134000000005</v>
      </c>
      <c r="I51" s="202">
        <f>SUM(I49:I50)</f>
        <v>22052.290999999997</v>
      </c>
      <c r="J51" s="203">
        <f>H51/I51-1</f>
        <v>1.4823785428915306</v>
      </c>
    </row>
    <row r="52" spans="2:10" ht="14.4" thickBot="1" x14ac:dyDescent="0.3">
      <c r="B52" s="159" t="s">
        <v>325</v>
      </c>
      <c r="C52" s="154">
        <v>3001.5149999999999</v>
      </c>
      <c r="D52" s="154">
        <v>274.49</v>
      </c>
      <c r="E52" s="160">
        <f t="shared" si="3"/>
        <v>9.9348792305730615</v>
      </c>
      <c r="G52" s="204" t="s">
        <v>263</v>
      </c>
      <c r="H52" s="205" t="s">
        <v>256</v>
      </c>
      <c r="I52" s="205" t="s">
        <v>257</v>
      </c>
      <c r="J52" s="206"/>
    </row>
    <row r="53" spans="2:10" x14ac:dyDescent="0.25">
      <c r="B53" s="159" t="s">
        <v>326</v>
      </c>
      <c r="C53" s="154">
        <v>12787.888000000001</v>
      </c>
      <c r="D53" s="154">
        <v>10902.922</v>
      </c>
      <c r="E53" s="160">
        <f t="shared" si="3"/>
        <v>0.17288631432931467</v>
      </c>
      <c r="G53" s="207" t="s">
        <v>264</v>
      </c>
      <c r="H53" s="138"/>
      <c r="I53" s="138"/>
      <c r="J53" s="206"/>
    </row>
    <row r="54" spans="2:10" x14ac:dyDescent="0.25">
      <c r="B54" s="159" t="s">
        <v>327</v>
      </c>
      <c r="C54" s="154">
        <v>270</v>
      </c>
      <c r="D54" s="154">
        <v>2770</v>
      </c>
      <c r="E54" s="160">
        <f t="shared" si="3"/>
        <v>-0.90252707581227432</v>
      </c>
      <c r="G54" s="207" t="s">
        <v>302</v>
      </c>
      <c r="H54" s="208"/>
      <c r="I54" s="208"/>
      <c r="J54" s="206"/>
    </row>
    <row r="55" spans="2:10" x14ac:dyDescent="0.25">
      <c r="B55" s="159" t="s">
        <v>267</v>
      </c>
      <c r="C55" s="154">
        <v>1514.5509999999999</v>
      </c>
      <c r="D55" s="154">
        <v>625.62599999999998</v>
      </c>
      <c r="E55" s="160">
        <f t="shared" si="3"/>
        <v>1.4208568697592492</v>
      </c>
      <c r="G55" s="209" t="s">
        <v>303</v>
      </c>
      <c r="H55" s="200">
        <v>157761.63200000001</v>
      </c>
      <c r="I55" s="200">
        <v>144678.05600000001</v>
      </c>
      <c r="J55" s="210">
        <f>H55/I55-1</f>
        <v>9.043234587006066E-2</v>
      </c>
    </row>
    <row r="56" spans="2:10" x14ac:dyDescent="0.25">
      <c r="B56" s="159" t="s">
        <v>328</v>
      </c>
      <c r="C56" s="154">
        <v>690.67100000000005</v>
      </c>
      <c r="D56" s="154">
        <v>256.73899999999998</v>
      </c>
      <c r="E56" s="160">
        <f t="shared" si="3"/>
        <v>1.6901678358176984</v>
      </c>
      <c r="G56" s="207" t="s">
        <v>304</v>
      </c>
      <c r="H56" s="197">
        <f>SUM(H55:H55)</f>
        <v>157761.63200000001</v>
      </c>
      <c r="I56" s="197">
        <f>SUM(I55:I55)</f>
        <v>144678.05600000001</v>
      </c>
      <c r="J56" s="198">
        <f>H56/I56-1</f>
        <v>9.043234587006066E-2</v>
      </c>
    </row>
    <row r="57" spans="2:10" x14ac:dyDescent="0.25">
      <c r="B57" s="159" t="s">
        <v>329</v>
      </c>
      <c r="C57" s="154">
        <v>13.548999999999999</v>
      </c>
      <c r="D57" s="154">
        <v>6.8719999999999999</v>
      </c>
      <c r="E57" s="160">
        <f t="shared" si="3"/>
        <v>0.97162398137369022</v>
      </c>
      <c r="G57" s="207"/>
      <c r="H57" s="197"/>
      <c r="I57" s="197"/>
      <c r="J57" s="198"/>
    </row>
    <row r="58" spans="2:10" x14ac:dyDescent="0.25">
      <c r="B58" s="159" t="s">
        <v>269</v>
      </c>
      <c r="C58" s="154">
        <v>141.86799999999999</v>
      </c>
      <c r="D58" s="154">
        <v>61.335000000000001</v>
      </c>
      <c r="E58" s="160">
        <f t="shared" si="3"/>
        <v>1.3130023640661936</v>
      </c>
      <c r="G58" s="207" t="s">
        <v>305</v>
      </c>
      <c r="H58" s="200"/>
      <c r="I58" s="200"/>
      <c r="J58" s="198"/>
    </row>
    <row r="59" spans="2:10" x14ac:dyDescent="0.25">
      <c r="B59" s="157" t="s">
        <v>273</v>
      </c>
      <c r="C59" s="150">
        <f>SUM(C51:C58)</f>
        <v>19270.685999999994</v>
      </c>
      <c r="D59" s="150">
        <f>SUM(D51:D58)</f>
        <v>15764.175999999999</v>
      </c>
      <c r="E59" s="151">
        <f t="shared" si="3"/>
        <v>0.22243534961801958</v>
      </c>
      <c r="G59" s="209" t="s">
        <v>306</v>
      </c>
      <c r="H59" s="200">
        <v>44264.067999999999</v>
      </c>
      <c r="I59" s="200">
        <v>55999.542999999998</v>
      </c>
      <c r="J59" s="210">
        <f t="shared" ref="J59:J66" si="4">H59/I59-1</f>
        <v>-0.20956376376142927</v>
      </c>
    </row>
    <row r="60" spans="2:10" x14ac:dyDescent="0.25">
      <c r="B60" s="157"/>
      <c r="C60" s="150"/>
      <c r="D60" s="150"/>
      <c r="E60" s="151"/>
      <c r="G60" s="209" t="s">
        <v>307</v>
      </c>
      <c r="H60" s="200">
        <v>6942.66</v>
      </c>
      <c r="I60" s="200">
        <v>4655.5540000000001</v>
      </c>
      <c r="J60" s="210">
        <f t="shared" si="4"/>
        <v>0.49126398276123528</v>
      </c>
    </row>
    <row r="61" spans="2:10" x14ac:dyDescent="0.25">
      <c r="B61" s="157" t="s">
        <v>274</v>
      </c>
      <c r="C61" s="150"/>
      <c r="D61" s="150"/>
      <c r="E61" s="151"/>
      <c r="G61" s="209" t="s">
        <v>308</v>
      </c>
      <c r="H61" s="200">
        <v>304.17899999999997</v>
      </c>
      <c r="I61" s="200">
        <v>138.63300000000001</v>
      </c>
      <c r="J61" s="210">
        <f t="shared" si="4"/>
        <v>1.1941312674471445</v>
      </c>
    </row>
    <row r="62" spans="2:10" x14ac:dyDescent="0.25">
      <c r="B62" s="159" t="s">
        <v>330</v>
      </c>
      <c r="C62" s="154">
        <v>8985.0300000000007</v>
      </c>
      <c r="D62" s="154">
        <v>6199.9250000000002</v>
      </c>
      <c r="E62" s="160">
        <f t="shared" ref="E62:E67" si="5">C62/D62-1</f>
        <v>0.44921591793449123</v>
      </c>
      <c r="G62" s="209" t="s">
        <v>309</v>
      </c>
      <c r="H62" s="200">
        <v>107434.891</v>
      </c>
      <c r="I62" s="200">
        <v>50155.332999999999</v>
      </c>
      <c r="J62" s="210">
        <f t="shared" si="4"/>
        <v>1.1420432200101236</v>
      </c>
    </row>
    <row r="63" spans="2:10" x14ac:dyDescent="0.25">
      <c r="B63" s="159" t="s">
        <v>331</v>
      </c>
      <c r="C63" s="154">
        <v>144.95699999999999</v>
      </c>
      <c r="D63" s="154">
        <v>104.857</v>
      </c>
      <c r="E63" s="160">
        <f t="shared" si="5"/>
        <v>0.38242558913568003</v>
      </c>
      <c r="G63" s="209" t="s">
        <v>310</v>
      </c>
      <c r="H63" s="200">
        <v>868.64200000000005</v>
      </c>
      <c r="I63" s="200">
        <v>868.64200000000005</v>
      </c>
      <c r="J63" s="210">
        <f t="shared" si="4"/>
        <v>0</v>
      </c>
    </row>
    <row r="64" spans="2:10" x14ac:dyDescent="0.25">
      <c r="B64" s="159" t="s">
        <v>294</v>
      </c>
      <c r="C64" s="154">
        <v>8.7769999999999992</v>
      </c>
      <c r="D64" s="154">
        <v>6.5190000000000001</v>
      </c>
      <c r="E64" s="160">
        <f t="shared" si="5"/>
        <v>0.34637214296671259</v>
      </c>
      <c r="G64" s="209" t="s">
        <v>265</v>
      </c>
      <c r="H64" s="200">
        <v>174858.29399999999</v>
      </c>
      <c r="I64" s="200">
        <v>103009.804</v>
      </c>
      <c r="J64" s="210">
        <f t="shared" si="4"/>
        <v>0.69749176495860521</v>
      </c>
    </row>
    <row r="65" spans="2:10" x14ac:dyDescent="0.25">
      <c r="B65" s="159" t="s">
        <v>332</v>
      </c>
      <c r="C65" s="154">
        <v>700.02800000000002</v>
      </c>
      <c r="D65" s="154">
        <v>629.42899999999997</v>
      </c>
      <c r="E65" s="160">
        <f t="shared" si="5"/>
        <v>0.11216356411922557</v>
      </c>
      <c r="G65" s="207" t="s">
        <v>311</v>
      </c>
      <c r="H65" s="197">
        <f>SUM(H59:H64)</f>
        <v>334672.734</v>
      </c>
      <c r="I65" s="197">
        <f>SUM(I59:I64)</f>
        <v>214827.50900000002</v>
      </c>
      <c r="J65" s="198">
        <f t="shared" si="4"/>
        <v>0.55786721895099545</v>
      </c>
    </row>
    <row r="66" spans="2:10" x14ac:dyDescent="0.25">
      <c r="B66" s="159" t="s">
        <v>279</v>
      </c>
      <c r="C66" s="154">
        <v>46.305999999999997</v>
      </c>
      <c r="D66" s="154">
        <v>52.655999999999999</v>
      </c>
      <c r="E66" s="160">
        <f t="shared" si="5"/>
        <v>-0.12059404436341536</v>
      </c>
      <c r="G66" s="207" t="s">
        <v>273</v>
      </c>
      <c r="H66" s="197">
        <f>H65+H56</f>
        <v>492434.36600000004</v>
      </c>
      <c r="I66" s="197">
        <f>I65+I56</f>
        <v>359505.56500000006</v>
      </c>
      <c r="J66" s="198">
        <f t="shared" si="4"/>
        <v>0.36975450157496148</v>
      </c>
    </row>
    <row r="67" spans="2:10" x14ac:dyDescent="0.25">
      <c r="B67" s="157" t="s">
        <v>280</v>
      </c>
      <c r="C67" s="150">
        <f>SUM(C62:C66)</f>
        <v>9885.0980000000018</v>
      </c>
      <c r="D67" s="150">
        <f>SUM(D62:D66)</f>
        <v>6993.3860000000004</v>
      </c>
      <c r="E67" s="151">
        <f t="shared" si="5"/>
        <v>0.41349240553860489</v>
      </c>
      <c r="G67" s="207"/>
      <c r="H67" s="197"/>
      <c r="I67" s="197"/>
      <c r="J67" s="198"/>
    </row>
    <row r="68" spans="2:10" x14ac:dyDescent="0.25">
      <c r="B68" s="157"/>
      <c r="C68" s="150"/>
      <c r="D68" s="150"/>
      <c r="E68" s="151"/>
      <c r="G68" s="207" t="s">
        <v>274</v>
      </c>
      <c r="H68" s="197"/>
      <c r="I68" s="197"/>
      <c r="J68" s="198"/>
    </row>
    <row r="69" spans="2:10" x14ac:dyDescent="0.25">
      <c r="B69" s="157" t="s">
        <v>281</v>
      </c>
      <c r="C69" s="150"/>
      <c r="D69" s="150"/>
      <c r="E69" s="151"/>
      <c r="G69" s="207" t="s">
        <v>312</v>
      </c>
      <c r="H69" s="197"/>
      <c r="I69" s="197"/>
      <c r="J69" s="198"/>
    </row>
    <row r="70" spans="2:10" x14ac:dyDescent="0.25">
      <c r="B70" s="159" t="s">
        <v>282</v>
      </c>
      <c r="C70" s="154">
        <v>1000</v>
      </c>
      <c r="D70" s="154">
        <v>1000</v>
      </c>
      <c r="E70" s="160">
        <f t="shared" ref="E70:E75" si="6">C70/D70-1</f>
        <v>0</v>
      </c>
      <c r="G70" s="209" t="s">
        <v>313</v>
      </c>
      <c r="H70" s="200">
        <v>273746.75799999997</v>
      </c>
      <c r="I70" s="200">
        <v>201382.133</v>
      </c>
      <c r="J70" s="210">
        <f t="shared" ref="J70:J76" si="7">H70/I70-1</f>
        <v>0.35933984769145311</v>
      </c>
    </row>
    <row r="71" spans="2:10" x14ac:dyDescent="0.25">
      <c r="B71" s="159" t="s">
        <v>283</v>
      </c>
      <c r="C71" s="154">
        <v>624.44600000000003</v>
      </c>
      <c r="D71" s="154">
        <v>624.44600000000003</v>
      </c>
      <c r="E71" s="160">
        <f t="shared" si="6"/>
        <v>0</v>
      </c>
      <c r="G71" s="209" t="s">
        <v>277</v>
      </c>
      <c r="H71" s="200">
        <v>6161.4930000000004</v>
      </c>
      <c r="I71" s="200">
        <v>4505.8149999999996</v>
      </c>
      <c r="J71" s="210">
        <f>H71/I71-1</f>
        <v>0.36745361272045152</v>
      </c>
    </row>
    <row r="72" spans="2:10" x14ac:dyDescent="0.25">
      <c r="B72" s="159" t="s">
        <v>333</v>
      </c>
      <c r="C72" s="154">
        <v>32.106999999999999</v>
      </c>
      <c r="D72" s="154">
        <v>5.0819999999999999</v>
      </c>
      <c r="E72" s="160">
        <f t="shared" si="6"/>
        <v>5.3177882723337273</v>
      </c>
      <c r="G72" s="209" t="s">
        <v>278</v>
      </c>
      <c r="H72" s="200">
        <v>25542.639999999999</v>
      </c>
      <c r="I72" s="200">
        <v>10449.071</v>
      </c>
      <c r="J72" s="210">
        <f t="shared" si="7"/>
        <v>1.4444890842449056</v>
      </c>
    </row>
    <row r="73" spans="2:10" x14ac:dyDescent="0.25">
      <c r="B73" s="159" t="s">
        <v>284</v>
      </c>
      <c r="C73" s="154">
        <v>7563.915</v>
      </c>
      <c r="D73" s="154">
        <v>7070.6660000000002</v>
      </c>
      <c r="E73" s="160">
        <f t="shared" si="6"/>
        <v>6.9759906633972024E-2</v>
      </c>
      <c r="G73" s="209" t="s">
        <v>314</v>
      </c>
      <c r="H73" s="200">
        <v>762.56700000000001</v>
      </c>
      <c r="I73" s="200">
        <v>766.26499999999999</v>
      </c>
      <c r="J73" s="210">
        <f t="shared" si="7"/>
        <v>-4.8260066687111358E-3</v>
      </c>
    </row>
    <row r="74" spans="2:10" ht="14.4" thickBot="1" x14ac:dyDescent="0.3">
      <c r="B74" s="159" t="s">
        <v>334</v>
      </c>
      <c r="C74" s="154">
        <v>165.12</v>
      </c>
      <c r="D74" s="154">
        <v>70.596000000000004</v>
      </c>
      <c r="E74" s="160">
        <f t="shared" si="6"/>
        <v>1.3389427163012066</v>
      </c>
      <c r="G74" s="209" t="s">
        <v>315</v>
      </c>
      <c r="H74" s="200">
        <v>243.71899999999999</v>
      </c>
      <c r="I74" s="200">
        <v>220.03899999999999</v>
      </c>
      <c r="J74" s="210">
        <f t="shared" si="7"/>
        <v>0.10761728602656806</v>
      </c>
    </row>
    <row r="75" spans="2:10" ht="14.4" thickBot="1" x14ac:dyDescent="0.3">
      <c r="B75" s="161" t="s">
        <v>321</v>
      </c>
      <c r="C75" s="162">
        <f>SUM(C70:C74)</f>
        <v>9385.5880000000016</v>
      </c>
      <c r="D75" s="162">
        <f>SUM(D70:D74)</f>
        <v>8770.7899999999991</v>
      </c>
      <c r="E75" s="156">
        <f t="shared" si="6"/>
        <v>7.0096080284672402E-2</v>
      </c>
      <c r="G75" s="209" t="s">
        <v>316</v>
      </c>
      <c r="H75" s="200">
        <v>981.14200000000005</v>
      </c>
      <c r="I75" s="200">
        <v>1220.0229999999999</v>
      </c>
      <c r="J75" s="210">
        <f t="shared" si="7"/>
        <v>-0.19580040704150647</v>
      </c>
    </row>
    <row r="76" spans="2:10" ht="14.4" thickBot="1" x14ac:dyDescent="0.3">
      <c r="G76" s="207" t="s">
        <v>353</v>
      </c>
      <c r="H76" s="197">
        <f>SUM(H70:H75)</f>
        <v>307438.31899999996</v>
      </c>
      <c r="I76" s="197">
        <f>SUM(I70:I75)</f>
        <v>218543.34599999999</v>
      </c>
      <c r="J76" s="198">
        <f t="shared" si="7"/>
        <v>0.40676128844481019</v>
      </c>
    </row>
    <row r="77" spans="2:10" x14ac:dyDescent="0.25">
      <c r="B77" s="244" t="s">
        <v>338</v>
      </c>
      <c r="C77" s="245"/>
      <c r="D77" s="245"/>
      <c r="E77" s="246"/>
      <c r="G77" s="207"/>
      <c r="H77" s="197"/>
      <c r="I77" s="197"/>
      <c r="J77" s="198"/>
    </row>
    <row r="78" spans="2:10" ht="14.4" thickBot="1" x14ac:dyDescent="0.3">
      <c r="B78" s="232" t="s">
        <v>255</v>
      </c>
      <c r="C78" s="233"/>
      <c r="D78" s="233"/>
      <c r="E78" s="234"/>
      <c r="G78" s="207" t="s">
        <v>317</v>
      </c>
      <c r="H78" s="200"/>
      <c r="I78" s="200"/>
      <c r="J78" s="210"/>
    </row>
    <row r="79" spans="2:10" x14ac:dyDescent="0.25">
      <c r="B79" s="163"/>
      <c r="C79" s="164" t="s">
        <v>256</v>
      </c>
      <c r="D79" s="164" t="s">
        <v>257</v>
      </c>
      <c r="E79" s="165"/>
      <c r="G79" s="209" t="s">
        <v>279</v>
      </c>
      <c r="H79" s="200">
        <v>13238.074000000001</v>
      </c>
      <c r="I79" s="200">
        <v>10431.964</v>
      </c>
      <c r="J79" s="210">
        <f>H79/I79-1</f>
        <v>0.26899153409655185</v>
      </c>
    </row>
    <row r="80" spans="2:10" ht="14.4" thickBot="1" x14ac:dyDescent="0.3">
      <c r="B80" s="166"/>
      <c r="C80" s="167" t="s">
        <v>258</v>
      </c>
      <c r="D80" s="167" t="s">
        <v>258</v>
      </c>
      <c r="E80" s="168"/>
      <c r="G80" s="209" t="s">
        <v>316</v>
      </c>
      <c r="H80" s="200">
        <v>0</v>
      </c>
      <c r="I80" s="200">
        <v>1134.857</v>
      </c>
      <c r="J80" s="210">
        <f>H80/I80-1</f>
        <v>-1</v>
      </c>
    </row>
    <row r="81" spans="2:10" x14ac:dyDescent="0.25">
      <c r="B81" s="169"/>
      <c r="C81" s="170"/>
      <c r="D81" s="170"/>
      <c r="E81" s="171"/>
      <c r="G81" s="209" t="s">
        <v>318</v>
      </c>
      <c r="H81" s="200">
        <v>531.56299999999999</v>
      </c>
      <c r="I81" s="200">
        <v>764.44799999999998</v>
      </c>
      <c r="J81" s="210">
        <f>H81/I81-1</f>
        <v>-0.30464465862949475</v>
      </c>
    </row>
    <row r="82" spans="2:10" x14ac:dyDescent="0.25">
      <c r="B82" s="172" t="s">
        <v>288</v>
      </c>
      <c r="C82" s="173">
        <v>58786.250999999997</v>
      </c>
      <c r="D82" s="173">
        <v>33279.688000000002</v>
      </c>
      <c r="E82" s="174">
        <f>C82/D82-1</f>
        <v>0.76643035235186074</v>
      </c>
      <c r="G82" s="207" t="s">
        <v>319</v>
      </c>
      <c r="H82" s="197">
        <f>SUM(H79:H81)</f>
        <v>13769.637000000001</v>
      </c>
      <c r="I82" s="197">
        <f>SUM(I79:I81)</f>
        <v>12331.269</v>
      </c>
      <c r="J82" s="198">
        <f>H82/I82-1</f>
        <v>0.11664395610865363</v>
      </c>
    </row>
    <row r="83" spans="2:10" x14ac:dyDescent="0.25">
      <c r="B83" s="175" t="s">
        <v>300</v>
      </c>
      <c r="C83" s="176">
        <v>-34243.932000000001</v>
      </c>
      <c r="D83" s="176">
        <v>-21320.319</v>
      </c>
      <c r="E83" s="174"/>
      <c r="G83" s="207" t="s">
        <v>280</v>
      </c>
      <c r="H83" s="197">
        <f>H82+H76</f>
        <v>321207.95599999995</v>
      </c>
      <c r="I83" s="197">
        <f>I82+I76</f>
        <v>230874.61499999999</v>
      </c>
      <c r="J83" s="198">
        <f>H83/I83-1</f>
        <v>0.39126580026998625</v>
      </c>
    </row>
    <row r="84" spans="2:10" x14ac:dyDescent="0.25">
      <c r="B84" s="172" t="s">
        <v>260</v>
      </c>
      <c r="C84" s="177">
        <v>8374.1910000000007</v>
      </c>
      <c r="D84" s="177">
        <v>4238.0429999999997</v>
      </c>
      <c r="E84" s="174">
        <f>C84/D84-1</f>
        <v>0.9759570632011052</v>
      </c>
      <c r="G84" s="207"/>
      <c r="H84" s="197"/>
      <c r="I84" s="197"/>
      <c r="J84" s="198"/>
    </row>
    <row r="85" spans="2:10" ht="14.4" thickBot="1" x14ac:dyDescent="0.3">
      <c r="B85" s="175" t="s">
        <v>261</v>
      </c>
      <c r="C85" s="178">
        <v>-2904.9430000000002</v>
      </c>
      <c r="D85" s="178">
        <v>-1267.0609999999999</v>
      </c>
      <c r="E85" s="174"/>
      <c r="G85" s="207" t="s">
        <v>281</v>
      </c>
      <c r="H85" s="200"/>
      <c r="I85" s="200"/>
      <c r="J85" s="198"/>
    </row>
    <row r="86" spans="2:10" ht="14.4" thickBot="1" x14ac:dyDescent="0.3">
      <c r="B86" s="172" t="s">
        <v>262</v>
      </c>
      <c r="C86" s="179">
        <f>SUM(C84:C85)</f>
        <v>5469.2480000000005</v>
      </c>
      <c r="D86" s="179">
        <f>SUM(D84:D85)</f>
        <v>2970.982</v>
      </c>
      <c r="E86" s="174">
        <f>C86/D86-1</f>
        <v>0.84088897206378244</v>
      </c>
      <c r="G86" s="209" t="s">
        <v>282</v>
      </c>
      <c r="H86" s="200">
        <v>6073.4390000000003</v>
      </c>
      <c r="I86" s="200">
        <v>6073.4390000000003</v>
      </c>
      <c r="J86" s="210">
        <f>H86/I86-1</f>
        <v>0</v>
      </c>
    </row>
    <row r="87" spans="2:10" ht="14.4" thickBot="1" x14ac:dyDescent="0.3">
      <c r="B87" s="180" t="s">
        <v>263</v>
      </c>
      <c r="C87" s="173" t="s">
        <v>256</v>
      </c>
      <c r="D87" s="173" t="s">
        <v>257</v>
      </c>
      <c r="E87" s="174"/>
      <c r="G87" s="209" t="s">
        <v>283</v>
      </c>
      <c r="H87" s="200">
        <v>6320.5240000000003</v>
      </c>
      <c r="I87" s="200">
        <v>6320.5240000000003</v>
      </c>
      <c r="J87" s="210">
        <f>H87/I87-1</f>
        <v>0</v>
      </c>
    </row>
    <row r="88" spans="2:10" x14ac:dyDescent="0.25">
      <c r="B88" s="181" t="s">
        <v>264</v>
      </c>
      <c r="C88" s="176"/>
      <c r="D88" s="176"/>
      <c r="E88" s="174"/>
      <c r="G88" s="209" t="s">
        <v>284</v>
      </c>
      <c r="H88" s="200">
        <v>158845.23699999999</v>
      </c>
      <c r="I88" s="200">
        <v>116253.93399999999</v>
      </c>
      <c r="J88" s="210">
        <f>H88/I88-1</f>
        <v>0.36636440191348707</v>
      </c>
    </row>
    <row r="89" spans="2:10" ht="14.4" thickBot="1" x14ac:dyDescent="0.3">
      <c r="B89" s="181" t="s">
        <v>302</v>
      </c>
      <c r="C89" s="176"/>
      <c r="D89" s="176"/>
      <c r="E89" s="174"/>
      <c r="G89" s="209" t="s">
        <v>320</v>
      </c>
      <c r="H89" s="200">
        <v>-12.79</v>
      </c>
      <c r="I89" s="200">
        <v>-16.747</v>
      </c>
      <c r="J89" s="210">
        <f>-(H89/I89-1)</f>
        <v>0.236281124977608</v>
      </c>
    </row>
    <row r="90" spans="2:10" ht="14.4" thickBot="1" x14ac:dyDescent="0.3">
      <c r="B90" s="182" t="s">
        <v>339</v>
      </c>
      <c r="C90" s="176">
        <v>12468.821</v>
      </c>
      <c r="D90" s="176">
        <v>14063.444</v>
      </c>
      <c r="E90" s="183">
        <f>C90/D90-1</f>
        <v>-0.11338780173618923</v>
      </c>
      <c r="G90" s="211" t="s">
        <v>321</v>
      </c>
      <c r="H90" s="202">
        <f>SUM(H86:H89)</f>
        <v>171226.40999999997</v>
      </c>
      <c r="I90" s="202">
        <f>SUM(I86:I89)</f>
        <v>128631.15</v>
      </c>
      <c r="J90" s="203">
        <f>H90/I90-1</f>
        <v>0.33114265090532102</v>
      </c>
    </row>
    <row r="91" spans="2:10" x14ac:dyDescent="0.25">
      <c r="B91" s="182" t="s">
        <v>268</v>
      </c>
      <c r="C91" s="176">
        <v>3894.7040000000002</v>
      </c>
      <c r="D91" s="176">
        <v>3837.9259999999999</v>
      </c>
      <c r="E91" s="183">
        <f>C91/D91-1</f>
        <v>1.4793927762025705E-2</v>
      </c>
    </row>
    <row r="92" spans="2:10" x14ac:dyDescent="0.25">
      <c r="B92" s="181" t="s">
        <v>304</v>
      </c>
      <c r="C92" s="173">
        <f>SUM(C90:C91)</f>
        <v>16363.525</v>
      </c>
      <c r="D92" s="173">
        <f>SUM(D90:D91)</f>
        <v>17901.37</v>
      </c>
      <c r="E92" s="174">
        <f>C92/D92-1</f>
        <v>-8.590655352076404E-2</v>
      </c>
    </row>
    <row r="93" spans="2:10" x14ac:dyDescent="0.25">
      <c r="B93" s="181"/>
      <c r="C93" s="173"/>
      <c r="D93" s="173"/>
      <c r="E93" s="174"/>
    </row>
    <row r="94" spans="2:10" x14ac:dyDescent="0.25">
      <c r="B94" s="181" t="s">
        <v>305</v>
      </c>
      <c r="C94" s="173"/>
      <c r="D94" s="173"/>
      <c r="E94" s="174"/>
    </row>
    <row r="95" spans="2:10" x14ac:dyDescent="0.25">
      <c r="B95" s="182" t="s">
        <v>340</v>
      </c>
      <c r="C95" s="176">
        <v>8266.48</v>
      </c>
      <c r="D95" s="176">
        <v>4291.5739999999996</v>
      </c>
      <c r="E95" s="183">
        <f t="shared" ref="E95:E101" si="8">C95/D95-1</f>
        <v>0.9262116882989786</v>
      </c>
    </row>
    <row r="96" spans="2:10" x14ac:dyDescent="0.25">
      <c r="B96" s="182" t="s">
        <v>341</v>
      </c>
      <c r="C96" s="176">
        <v>11639.953</v>
      </c>
      <c r="D96" s="176">
        <v>9794.1020000000008</v>
      </c>
      <c r="E96" s="183">
        <f t="shared" si="8"/>
        <v>0.18846556835940631</v>
      </c>
    </row>
    <row r="97" spans="2:5" x14ac:dyDescent="0.25">
      <c r="B97" s="182" t="s">
        <v>342</v>
      </c>
      <c r="C97" s="176">
        <v>695.82600000000002</v>
      </c>
      <c r="D97" s="176">
        <v>658.15899999999999</v>
      </c>
      <c r="E97" s="183">
        <f t="shared" si="8"/>
        <v>5.7230851511564929E-2</v>
      </c>
    </row>
    <row r="98" spans="2:5" x14ac:dyDescent="0.25">
      <c r="B98" s="182" t="s">
        <v>343</v>
      </c>
      <c r="C98" s="176">
        <v>5558.7470000000003</v>
      </c>
      <c r="D98" s="176">
        <v>832.17700000000002</v>
      </c>
      <c r="E98" s="183">
        <f t="shared" si="8"/>
        <v>5.6797652422501468</v>
      </c>
    </row>
    <row r="99" spans="2:5" x14ac:dyDescent="0.25">
      <c r="B99" s="182" t="s">
        <v>344</v>
      </c>
      <c r="C99" s="176">
        <v>13006.21</v>
      </c>
      <c r="D99" s="176">
        <v>7044.0159999999996</v>
      </c>
      <c r="E99" s="183">
        <f t="shared" si="8"/>
        <v>0.84641971284562678</v>
      </c>
    </row>
    <row r="100" spans="2:5" x14ac:dyDescent="0.25">
      <c r="B100" s="181" t="s">
        <v>311</v>
      </c>
      <c r="C100" s="173">
        <f>SUM(C95:C99)</f>
        <v>39167.216</v>
      </c>
      <c r="D100" s="173">
        <f>SUM(D95:D99)</f>
        <v>22620.027999999998</v>
      </c>
      <c r="E100" s="174">
        <f t="shared" si="8"/>
        <v>0.7315281837847416</v>
      </c>
    </row>
    <row r="101" spans="2:5" x14ac:dyDescent="0.25">
      <c r="B101" s="181" t="s">
        <v>345</v>
      </c>
      <c r="C101" s="173">
        <f>C100+C92</f>
        <v>55530.741000000002</v>
      </c>
      <c r="D101" s="173">
        <f>D100+D92</f>
        <v>40521.398000000001</v>
      </c>
      <c r="E101" s="174">
        <f t="shared" si="8"/>
        <v>0.37040535965713728</v>
      </c>
    </row>
    <row r="102" spans="2:5" x14ac:dyDescent="0.25">
      <c r="B102" s="181"/>
      <c r="C102" s="173"/>
      <c r="D102" s="173"/>
      <c r="E102" s="183"/>
    </row>
    <row r="103" spans="2:5" x14ac:dyDescent="0.25">
      <c r="B103" s="181" t="s">
        <v>274</v>
      </c>
      <c r="C103" s="173"/>
      <c r="D103" s="173"/>
      <c r="E103" s="183"/>
    </row>
    <row r="104" spans="2:5" x14ac:dyDescent="0.25">
      <c r="B104" s="181" t="s">
        <v>317</v>
      </c>
      <c r="C104" s="173"/>
      <c r="D104" s="173"/>
      <c r="E104" s="183"/>
    </row>
    <row r="105" spans="2:5" x14ac:dyDescent="0.25">
      <c r="B105" s="182" t="s">
        <v>346</v>
      </c>
      <c r="C105" s="176">
        <v>38.57</v>
      </c>
      <c r="D105" s="176">
        <v>38.57</v>
      </c>
      <c r="E105" s="183">
        <f>C105/D105-1</f>
        <v>0</v>
      </c>
    </row>
    <row r="106" spans="2:5" x14ac:dyDescent="0.25">
      <c r="B106" s="182" t="s">
        <v>294</v>
      </c>
      <c r="C106" s="176">
        <v>3701.3090000000002</v>
      </c>
      <c r="D106" s="176">
        <v>3139.4169999999999</v>
      </c>
      <c r="E106" s="183">
        <f>C106/D106-1</f>
        <v>0.17897972776474114</v>
      </c>
    </row>
    <row r="107" spans="2:5" x14ac:dyDescent="0.25">
      <c r="B107" s="182" t="s">
        <v>347</v>
      </c>
      <c r="C107" s="176">
        <v>133.17099999999999</v>
      </c>
      <c r="D107" s="176">
        <v>138.214</v>
      </c>
      <c r="E107" s="183">
        <f>C107/D107-1</f>
        <v>-3.6486897130536766E-2</v>
      </c>
    </row>
    <row r="108" spans="2:5" x14ac:dyDescent="0.25">
      <c r="B108" s="182" t="s">
        <v>348</v>
      </c>
      <c r="C108" s="176">
        <v>2125.7959999999998</v>
      </c>
      <c r="D108" s="176">
        <v>2356.442</v>
      </c>
      <c r="E108" s="183">
        <f>C108/D108-1</f>
        <v>-9.7878920847616957E-2</v>
      </c>
    </row>
    <row r="109" spans="2:5" x14ac:dyDescent="0.25">
      <c r="B109" s="181" t="s">
        <v>319</v>
      </c>
      <c r="C109" s="173">
        <f>SUM(C105:C108)</f>
        <v>5998.8459999999995</v>
      </c>
      <c r="D109" s="173">
        <f>SUM(D105:D108)</f>
        <v>5672.643</v>
      </c>
      <c r="E109" s="174">
        <f>C109/D109-1</f>
        <v>5.7504588249251531E-2</v>
      </c>
    </row>
    <row r="110" spans="2:5" x14ac:dyDescent="0.25">
      <c r="B110" s="182"/>
      <c r="C110" s="176"/>
      <c r="D110" s="176"/>
      <c r="E110" s="183"/>
    </row>
    <row r="111" spans="2:5" x14ac:dyDescent="0.25">
      <c r="B111" s="181" t="s">
        <v>312</v>
      </c>
      <c r="C111" s="173"/>
      <c r="D111" s="173"/>
      <c r="E111" s="174"/>
    </row>
    <row r="112" spans="2:5" x14ac:dyDescent="0.25">
      <c r="B112" s="182" t="s">
        <v>349</v>
      </c>
      <c r="C112" s="176">
        <v>20177.59</v>
      </c>
      <c r="D112" s="176">
        <v>14089.986000000001</v>
      </c>
      <c r="E112" s="183">
        <f>C112/D112-1</f>
        <v>0.43205181325233388</v>
      </c>
    </row>
    <row r="113" spans="1:5" x14ac:dyDescent="0.25">
      <c r="B113" s="182" t="s">
        <v>350</v>
      </c>
      <c r="C113" s="176">
        <v>301.02800000000002</v>
      </c>
      <c r="D113" s="176">
        <v>500.84500000000003</v>
      </c>
      <c r="E113" s="183">
        <f>C113/D113-1</f>
        <v>-0.39895975800896488</v>
      </c>
    </row>
    <row r="114" spans="1:5" x14ac:dyDescent="0.25">
      <c r="B114" s="182" t="s">
        <v>346</v>
      </c>
      <c r="C114" s="176">
        <v>4792.8810000000003</v>
      </c>
      <c r="D114" s="176">
        <v>0</v>
      </c>
      <c r="E114" s="183">
        <v>1</v>
      </c>
    </row>
    <row r="115" spans="1:5" x14ac:dyDescent="0.25">
      <c r="B115" s="182" t="s">
        <v>351</v>
      </c>
      <c r="C115" s="176">
        <v>2099.3139999999999</v>
      </c>
      <c r="D115" s="176">
        <v>4274.2129999999997</v>
      </c>
      <c r="E115" s="183">
        <f>C115/D115-1</f>
        <v>-0.50884197862858027</v>
      </c>
    </row>
    <row r="116" spans="1:5" x14ac:dyDescent="0.25">
      <c r="B116" s="182" t="s">
        <v>352</v>
      </c>
      <c r="C116" s="176">
        <v>3118.7460000000001</v>
      </c>
      <c r="D116" s="176">
        <v>1353.0309999999999</v>
      </c>
      <c r="E116" s="183">
        <f>C116/D116-1</f>
        <v>1.3050070545316408</v>
      </c>
    </row>
    <row r="117" spans="1:5" x14ac:dyDescent="0.25">
      <c r="B117" s="181" t="s">
        <v>353</v>
      </c>
      <c r="C117" s="173">
        <f>SUM(C112:C116)</f>
        <v>30489.558999999997</v>
      </c>
      <c r="D117" s="173">
        <f>SUM(D112:D116)</f>
        <v>20218.075000000001</v>
      </c>
      <c r="E117" s="174">
        <f>C117/D117-1</f>
        <v>0.50803471646039489</v>
      </c>
    </row>
    <row r="118" spans="1:5" x14ac:dyDescent="0.25">
      <c r="B118" s="181" t="s">
        <v>354</v>
      </c>
      <c r="C118" s="173">
        <f>C117+C109</f>
        <v>36488.404999999999</v>
      </c>
      <c r="D118" s="173">
        <f>D117+D109</f>
        <v>25890.718000000001</v>
      </c>
      <c r="E118" s="174">
        <f>C118/D118-1</f>
        <v>0.40932379704572108</v>
      </c>
    </row>
    <row r="119" spans="1:5" x14ac:dyDescent="0.25">
      <c r="B119" s="181"/>
      <c r="C119" s="173"/>
      <c r="D119" s="173"/>
      <c r="E119" s="174"/>
    </row>
    <row r="120" spans="1:5" x14ac:dyDescent="0.25">
      <c r="B120" s="181" t="s">
        <v>281</v>
      </c>
      <c r="C120" s="173"/>
      <c r="D120" s="173"/>
      <c r="E120" s="174"/>
    </row>
    <row r="121" spans="1:5" x14ac:dyDescent="0.25">
      <c r="B121" s="182" t="s">
        <v>355</v>
      </c>
      <c r="C121" s="176">
        <v>1324.7190000000001</v>
      </c>
      <c r="D121" s="176">
        <v>1324.7190000000001</v>
      </c>
      <c r="E121" s="183">
        <f>C121/D121-1</f>
        <v>0</v>
      </c>
    </row>
    <row r="122" spans="1:5" x14ac:dyDescent="0.25">
      <c r="B122" s="182" t="s">
        <v>283</v>
      </c>
      <c r="C122" s="176">
        <v>434.03699999999998</v>
      </c>
      <c r="D122" s="176">
        <v>434.03699999999998</v>
      </c>
      <c r="E122" s="183">
        <f>C122/D122-1</f>
        <v>0</v>
      </c>
    </row>
    <row r="123" spans="1:5" ht="14.4" thickBot="1" x14ac:dyDescent="0.3">
      <c r="B123" s="182" t="s">
        <v>284</v>
      </c>
      <c r="C123" s="176">
        <v>17283.61</v>
      </c>
      <c r="D123" s="176">
        <v>12871.924000000001</v>
      </c>
      <c r="E123" s="183">
        <f>C123/D123-1</f>
        <v>0.342737107521766</v>
      </c>
    </row>
    <row r="124" spans="1:5" ht="14.4" thickBot="1" x14ac:dyDescent="0.3">
      <c r="B124" s="180" t="s">
        <v>321</v>
      </c>
      <c r="C124" s="179">
        <f>SUM(C121:C123)</f>
        <v>19042.366000000002</v>
      </c>
      <c r="D124" s="179">
        <f>SUM(D121:D123)</f>
        <v>14630.68</v>
      </c>
      <c r="E124" s="184">
        <f>C124/D124-1</f>
        <v>0.30153663397736818</v>
      </c>
    </row>
    <row r="125" spans="1:5" x14ac:dyDescent="0.25">
      <c r="B125" s="185"/>
      <c r="C125" s="186"/>
      <c r="D125" s="186"/>
      <c r="E125" s="187"/>
    </row>
    <row r="126" spans="1:5" x14ac:dyDescent="0.25">
      <c r="B126" s="100" t="s">
        <v>356</v>
      </c>
    </row>
    <row r="127" spans="1:5" x14ac:dyDescent="0.25">
      <c r="A127" s="100">
        <v>1</v>
      </c>
      <c r="B127" s="68" t="s">
        <v>335</v>
      </c>
    </row>
    <row r="128" spans="1:5" x14ac:dyDescent="0.25">
      <c r="A128" s="100"/>
      <c r="B128" s="68" t="s">
        <v>336</v>
      </c>
    </row>
    <row r="129" spans="1:2" x14ac:dyDescent="0.25">
      <c r="A129" s="100"/>
    </row>
    <row r="130" spans="1:2" x14ac:dyDescent="0.25">
      <c r="A130" s="100">
        <v>2</v>
      </c>
      <c r="B130" s="68" t="s">
        <v>360</v>
      </c>
    </row>
    <row r="131" spans="1:2" x14ac:dyDescent="0.25">
      <c r="B131" s="68" t="s">
        <v>337</v>
      </c>
    </row>
    <row r="133" spans="1:2" x14ac:dyDescent="0.25">
      <c r="A133" s="100">
        <v>3</v>
      </c>
      <c r="B133" s="68" t="s">
        <v>358</v>
      </c>
    </row>
    <row r="134" spans="1:2" x14ac:dyDescent="0.25">
      <c r="B134" s="68" t="s">
        <v>359</v>
      </c>
    </row>
  </sheetData>
  <mergeCells count="11">
    <mergeCell ref="B78:E78"/>
    <mergeCell ref="G42:J42"/>
    <mergeCell ref="G43:J43"/>
    <mergeCell ref="B40:E40"/>
    <mergeCell ref="B41:E41"/>
    <mergeCell ref="B77:E77"/>
    <mergeCell ref="B2:J2"/>
    <mergeCell ref="B4:E4"/>
    <mergeCell ref="B5:E5"/>
    <mergeCell ref="G4:J4"/>
    <mergeCell ref="G5:J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1" customWidth="1"/>
    <col min="2" max="2" width="23.44140625" style="1" bestFit="1" customWidth="1"/>
    <col min="3" max="3" width="44.5546875" style="1" customWidth="1"/>
    <col min="4" max="16384" width="9.109375" style="1"/>
  </cols>
  <sheetData>
    <row r="2" spans="2:3" ht="26.4" x14ac:dyDescent="0.25">
      <c r="B2" s="2" t="s">
        <v>236</v>
      </c>
      <c r="C2" s="3" t="s">
        <v>237</v>
      </c>
    </row>
    <row r="3" spans="2:3" ht="52.8" x14ac:dyDescent="0.25">
      <c r="B3" s="2" t="s">
        <v>238</v>
      </c>
      <c r="C3" s="3" t="s">
        <v>239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C6DB28DD-5E47-4BC1-9D68-11C2AC92A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Oluwadamilola Pase</cp:lastModifiedBy>
  <cp:revision/>
  <dcterms:created xsi:type="dcterms:W3CDTF">2007-10-18T12:08:02Z</dcterms:created>
  <dcterms:modified xsi:type="dcterms:W3CDTF">2023-03-02T14:49:37Z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