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3/February 2023/"/>
    </mc:Choice>
  </mc:AlternateContent>
  <xr:revisionPtr revIDLastSave="1146" documentId="13_ncr:1_{F7D6FFF0-53B3-4BD5-B507-2F798227EED6}" xr6:coauthVersionLast="47" xr6:coauthVersionMax="47" xr10:uidLastSave="{6B320CF7-ED59-4C1A-8434-BB47C5B7AC6F}"/>
  <bookViews>
    <workbookView xWindow="-108" yWindow="-108" windowWidth="23256" windowHeight="12456" xr2:uid="{00000000-000D-0000-FFFF-FFFF00000000}"/>
  </bookViews>
  <sheets>
    <sheet name="Market Indexes" sheetId="7" r:id="rId1"/>
    <sheet name="Details for February 17" sheetId="6" r:id="rId2"/>
    <sheet name="Top Trades for February 17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February 17'!$A$1:$E$18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1" l="1"/>
  <c r="C51" i="11"/>
  <c r="E50" i="11"/>
  <c r="E49" i="11"/>
  <c r="D45" i="11"/>
  <c r="D46" i="11" s="1"/>
  <c r="E44" i="11"/>
  <c r="E43" i="11"/>
  <c r="E42" i="11"/>
  <c r="C41" i="11"/>
  <c r="C45" i="11" s="1"/>
  <c r="E40" i="11"/>
  <c r="D37" i="11"/>
  <c r="C37" i="11"/>
  <c r="E37" i="11" s="1"/>
  <c r="E35" i="11"/>
  <c r="E34" i="11"/>
  <c r="E33" i="11"/>
  <c r="D28" i="11"/>
  <c r="C28" i="11"/>
  <c r="E28" i="11" s="1"/>
  <c r="E27" i="11"/>
  <c r="E26" i="11"/>
  <c r="E25" i="11"/>
  <c r="E24" i="11"/>
  <c r="E23" i="11"/>
  <c r="D20" i="11"/>
  <c r="D29" i="11" s="1"/>
  <c r="C20" i="11"/>
  <c r="E19" i="11"/>
  <c r="E18" i="11"/>
  <c r="E17" i="11"/>
  <c r="D13" i="11"/>
  <c r="C13" i="11"/>
  <c r="E11" i="11"/>
  <c r="E9" i="11"/>
  <c r="C29" i="11" l="1"/>
  <c r="E29" i="11" s="1"/>
  <c r="E13" i="11"/>
  <c r="E20" i="11"/>
  <c r="E51" i="11"/>
  <c r="E45" i="11"/>
  <c r="C46" i="11"/>
  <c r="E46" i="11" s="1"/>
  <c r="E41" i="11"/>
  <c r="H5" i="3" l="1"/>
  <c r="H4" i="3"/>
  <c r="M5" i="6" l="1"/>
  <c r="I5" i="6" l="1"/>
  <c r="I148" i="6" l="1"/>
  <c r="F148" i="6"/>
  <c r="M148" i="6" l="1"/>
  <c r="F12" i="6" l="1"/>
  <c r="M6" i="6" l="1"/>
  <c r="F33" i="6" l="1"/>
  <c r="M33" i="6" l="1"/>
  <c r="I33" i="6"/>
  <c r="M73" i="6" l="1"/>
  <c r="M98" i="6" l="1"/>
  <c r="I98" i="6"/>
  <c r="F98" i="6"/>
  <c r="F149" i="6" l="1"/>
  <c r="I51" i="6" l="1"/>
  <c r="I6" i="6" l="1"/>
  <c r="F6" i="6"/>
  <c r="F7" i="6"/>
  <c r="F8" i="6"/>
  <c r="F9" i="6"/>
  <c r="F13" i="6"/>
  <c r="F14" i="6"/>
  <c r="F15" i="6"/>
  <c r="F18" i="6"/>
  <c r="F19" i="6"/>
  <c r="F20" i="6"/>
  <c r="F21" i="6"/>
  <c r="F22" i="6"/>
  <c r="F23" i="6"/>
  <c r="F26" i="6"/>
  <c r="F27" i="6"/>
  <c r="F28" i="6"/>
  <c r="F29" i="6"/>
  <c r="F30" i="6"/>
  <c r="F31" i="6"/>
  <c r="F32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101" i="6"/>
  <c r="F102" i="6"/>
  <c r="F103" i="6"/>
  <c r="F104" i="6"/>
  <c r="F105" i="6"/>
  <c r="F106" i="6"/>
  <c r="F107" i="6"/>
  <c r="F110" i="6"/>
  <c r="F111" i="6"/>
  <c r="F112" i="6"/>
  <c r="F113" i="6"/>
  <c r="F114" i="6"/>
  <c r="F115" i="6"/>
  <c r="F116" i="6"/>
  <c r="F117" i="6"/>
  <c r="F118" i="6"/>
  <c r="F121" i="6"/>
  <c r="F122" i="6"/>
  <c r="F123" i="6"/>
  <c r="F124" i="6"/>
  <c r="F125" i="6"/>
  <c r="F126" i="6"/>
  <c r="F127" i="6"/>
  <c r="F128" i="6"/>
  <c r="F129" i="6"/>
  <c r="F130" i="6"/>
  <c r="F133" i="6"/>
  <c r="F134" i="6"/>
  <c r="F135" i="6"/>
  <c r="F136" i="6"/>
  <c r="F137" i="6"/>
  <c r="F138" i="6"/>
  <c r="F141" i="6"/>
  <c r="F142" i="6"/>
  <c r="F143" i="6"/>
  <c r="F144" i="6"/>
  <c r="F145" i="6"/>
  <c r="F146" i="6"/>
  <c r="F147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I125" i="6"/>
  <c r="I121" i="6" l="1"/>
  <c r="I122" i="6"/>
  <c r="I123" i="6"/>
  <c r="I124" i="6"/>
  <c r="I126" i="6"/>
  <c r="I127" i="6"/>
  <c r="I128" i="6"/>
  <c r="I129" i="6"/>
  <c r="I130" i="6"/>
  <c r="I145" i="6"/>
  <c r="I142" i="6"/>
  <c r="I143" i="6"/>
  <c r="I144" i="6"/>
  <c r="I146" i="6"/>
  <c r="I147" i="6"/>
  <c r="I149" i="6"/>
  <c r="I141" i="6"/>
  <c r="M171" i="6"/>
  <c r="I171" i="6"/>
  <c r="M170" i="6"/>
  <c r="I170" i="6"/>
  <c r="M137" i="6"/>
  <c r="I137" i="6"/>
  <c r="M138" i="6"/>
  <c r="I138" i="6"/>
  <c r="M169" i="6"/>
  <c r="I169" i="6"/>
  <c r="M168" i="6"/>
  <c r="I168" i="6"/>
  <c r="M167" i="6"/>
  <c r="I167" i="6"/>
  <c r="M166" i="6"/>
  <c r="I166" i="6"/>
  <c r="M165" i="6"/>
  <c r="I165" i="6"/>
  <c r="M164" i="6"/>
  <c r="I164" i="6"/>
  <c r="M163" i="6"/>
  <c r="I163" i="6"/>
  <c r="M162" i="6"/>
  <c r="I162" i="6"/>
  <c r="M161" i="6"/>
  <c r="I161" i="6"/>
  <c r="M160" i="6"/>
  <c r="I160" i="6"/>
  <c r="M159" i="6"/>
  <c r="I159" i="6"/>
  <c r="M158" i="6"/>
  <c r="I158" i="6"/>
  <c r="M157" i="6"/>
  <c r="I157" i="6"/>
  <c r="M156" i="6"/>
  <c r="I156" i="6"/>
  <c r="M155" i="6"/>
  <c r="I155" i="6"/>
  <c r="M154" i="6"/>
  <c r="I154" i="6"/>
  <c r="M153" i="6"/>
  <c r="I153" i="6"/>
  <c r="M152" i="6"/>
  <c r="I152" i="6"/>
  <c r="M149" i="6"/>
  <c r="M147" i="6"/>
  <c r="M146" i="6"/>
  <c r="M145" i="6"/>
  <c r="M144" i="6"/>
  <c r="M143" i="6"/>
  <c r="M142" i="6"/>
  <c r="M141" i="6"/>
  <c r="M136" i="6"/>
  <c r="I136" i="6"/>
  <c r="M135" i="6"/>
  <c r="I135" i="6"/>
  <c r="M134" i="6"/>
  <c r="I134" i="6"/>
  <c r="M133" i="6"/>
  <c r="I133" i="6"/>
  <c r="M130" i="6"/>
  <c r="M129" i="6"/>
  <c r="M128" i="6"/>
  <c r="M127" i="6"/>
  <c r="M126" i="6"/>
  <c r="M125" i="6"/>
  <c r="M124" i="6"/>
  <c r="M123" i="6"/>
  <c r="M122" i="6"/>
  <c r="M121" i="6"/>
  <c r="M118" i="6"/>
  <c r="I118" i="6"/>
  <c r="M117" i="6"/>
  <c r="I117" i="6"/>
  <c r="M116" i="6"/>
  <c r="I116" i="6"/>
  <c r="M115" i="6"/>
  <c r="I115" i="6"/>
  <c r="M114" i="6"/>
  <c r="I114" i="6"/>
  <c r="M113" i="6"/>
  <c r="I113" i="6"/>
  <c r="M112" i="6"/>
  <c r="I112" i="6"/>
  <c r="M111" i="6"/>
  <c r="I111" i="6"/>
  <c r="M110" i="6"/>
  <c r="I110" i="6"/>
  <c r="M107" i="6"/>
  <c r="I107" i="6"/>
  <c r="M106" i="6"/>
  <c r="I106" i="6"/>
  <c r="M105" i="6"/>
  <c r="I105" i="6"/>
  <c r="M104" i="6"/>
  <c r="I104" i="6"/>
  <c r="M103" i="6"/>
  <c r="I103" i="6"/>
  <c r="M102" i="6"/>
  <c r="I102" i="6"/>
  <c r="M101" i="6"/>
  <c r="I101" i="6"/>
  <c r="M97" i="6"/>
  <c r="I97" i="6"/>
  <c r="M96" i="6"/>
  <c r="I96" i="6"/>
  <c r="M95" i="6"/>
  <c r="I95" i="6"/>
  <c r="M94" i="6"/>
  <c r="I94" i="6"/>
  <c r="M93" i="6"/>
  <c r="I93" i="6"/>
  <c r="M92" i="6"/>
  <c r="I92" i="6"/>
  <c r="M91" i="6"/>
  <c r="I91" i="6"/>
  <c r="M90" i="6"/>
  <c r="I90" i="6"/>
  <c r="M89" i="6"/>
  <c r="I89" i="6"/>
  <c r="M88" i="6"/>
  <c r="I88" i="6"/>
  <c r="M87" i="6"/>
  <c r="I87" i="6"/>
  <c r="M86" i="6"/>
  <c r="I86" i="6"/>
  <c r="M85" i="6"/>
  <c r="I85" i="6"/>
  <c r="M84" i="6"/>
  <c r="I84" i="6"/>
  <c r="M83" i="6"/>
  <c r="I83" i="6"/>
  <c r="M82" i="6"/>
  <c r="I82" i="6"/>
  <c r="M81" i="6"/>
  <c r="I81" i="6"/>
  <c r="M80" i="6"/>
  <c r="I80" i="6"/>
  <c r="M79" i="6"/>
  <c r="I79" i="6"/>
  <c r="M78" i="6"/>
  <c r="I78" i="6"/>
  <c r="M77" i="6"/>
  <c r="I77" i="6"/>
  <c r="M76" i="6"/>
  <c r="I76" i="6"/>
  <c r="M75" i="6"/>
  <c r="I75" i="6"/>
  <c r="M74" i="6"/>
  <c r="I74" i="6"/>
  <c r="I73" i="6"/>
  <c r="M72" i="6"/>
  <c r="I72" i="6"/>
  <c r="M71" i="6"/>
  <c r="I71" i="6"/>
  <c r="M70" i="6"/>
  <c r="I70" i="6"/>
  <c r="M69" i="6"/>
  <c r="I69" i="6"/>
  <c r="M68" i="6"/>
  <c r="I68" i="6"/>
  <c r="M67" i="6"/>
  <c r="I67" i="6"/>
  <c r="M66" i="6"/>
  <c r="I66" i="6"/>
  <c r="M65" i="6"/>
  <c r="I65" i="6"/>
  <c r="M64" i="6"/>
  <c r="I64" i="6"/>
  <c r="M63" i="6"/>
  <c r="I63" i="6"/>
  <c r="M62" i="6"/>
  <c r="I62" i="6"/>
  <c r="M61" i="6"/>
  <c r="I61" i="6"/>
  <c r="M60" i="6"/>
  <c r="I60" i="6"/>
  <c r="M59" i="6"/>
  <c r="I59" i="6"/>
  <c r="M58" i="6"/>
  <c r="I58" i="6"/>
  <c r="M57" i="6"/>
  <c r="I57" i="6"/>
  <c r="M56" i="6"/>
  <c r="I56" i="6"/>
  <c r="M55" i="6"/>
  <c r="I55" i="6"/>
  <c r="M54" i="6"/>
  <c r="I54" i="6"/>
  <c r="M53" i="6"/>
  <c r="I53" i="6"/>
  <c r="M52" i="6"/>
  <c r="I52" i="6"/>
  <c r="M51" i="6"/>
  <c r="M50" i="6"/>
  <c r="I50" i="6"/>
  <c r="M47" i="6"/>
  <c r="I47" i="6"/>
  <c r="M46" i="6"/>
  <c r="I46" i="6"/>
  <c r="M45" i="6"/>
  <c r="I45" i="6"/>
  <c r="M44" i="6"/>
  <c r="I44" i="6"/>
  <c r="M43" i="6"/>
  <c r="I43" i="6"/>
  <c r="M42" i="6"/>
  <c r="I42" i="6"/>
  <c r="M41" i="6"/>
  <c r="I41" i="6"/>
  <c r="M40" i="6"/>
  <c r="I40" i="6"/>
  <c r="M39" i="6"/>
  <c r="I39" i="6"/>
  <c r="M38" i="6"/>
  <c r="I38" i="6"/>
  <c r="M37" i="6"/>
  <c r="I37" i="6"/>
  <c r="M36" i="6"/>
  <c r="I36" i="6"/>
  <c r="M35" i="6"/>
  <c r="I35" i="6"/>
  <c r="M34" i="6"/>
  <c r="I34" i="6"/>
  <c r="M32" i="6"/>
  <c r="I32" i="6"/>
  <c r="M31" i="6"/>
  <c r="I31" i="6"/>
  <c r="M30" i="6"/>
  <c r="I30" i="6"/>
  <c r="M29" i="6"/>
  <c r="I29" i="6"/>
  <c r="M28" i="6"/>
  <c r="I28" i="6"/>
  <c r="M27" i="6"/>
  <c r="I27" i="6"/>
  <c r="M26" i="6"/>
  <c r="I26" i="6"/>
  <c r="M23" i="6"/>
  <c r="I23" i="6"/>
  <c r="M22" i="6"/>
  <c r="I22" i="6"/>
  <c r="M21" i="6"/>
  <c r="I21" i="6"/>
  <c r="M20" i="6"/>
  <c r="I20" i="6"/>
  <c r="M19" i="6"/>
  <c r="I19" i="6"/>
  <c r="M18" i="6"/>
  <c r="I18" i="6"/>
  <c r="M15" i="6"/>
  <c r="I15" i="6"/>
  <c r="M14" i="6"/>
  <c r="I14" i="6"/>
  <c r="M13" i="6"/>
  <c r="I13" i="6"/>
  <c r="M12" i="6"/>
  <c r="I12" i="6"/>
  <c r="M9" i="6"/>
  <c r="I9" i="6"/>
  <c r="M8" i="6"/>
  <c r="I8" i="6"/>
  <c r="M7" i="6"/>
  <c r="I7" i="6"/>
  <c r="F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J45" authorId="0" shapeId="0" xr:uid="{AB836225-E4C2-48ED-88C2-3D9861864431}">
      <text>
        <r>
          <rPr>
            <sz val="9"/>
            <color indexed="81"/>
            <rFont val="Tahoma"/>
            <family val="2"/>
          </rPr>
          <t>Year open: 20.45
Marked down for final dividend of N1.52k</t>
        </r>
      </text>
    </comment>
    <comment ref="J46" authorId="0" shapeId="0" xr:uid="{F3FC798B-4796-40A5-8E24-7220CF34382C}">
      <text>
        <r>
          <rPr>
            <sz val="9"/>
            <color indexed="81"/>
            <rFont val="Tahoma"/>
            <family val="2"/>
          </rPr>
          <t>Year Open: N12.10k.
Adjusted for final year dividend of N1.01</t>
        </r>
      </text>
    </comment>
  </commentList>
</comments>
</file>

<file path=xl/sharedStrings.xml><?xml version="1.0" encoding="utf-8"?>
<sst xmlns="http://schemas.openxmlformats.org/spreadsheetml/2006/main" count="638" uniqueCount="333">
  <si>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</si>
  <si>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</si>
  <si>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</si>
  <si>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</si>
  <si>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</si>
  <si>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</si>
  <si>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</si>
  <si>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</si>
  <si>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</si>
  <si>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</si>
  <si>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</si>
  <si>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</si>
  <si>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</si>
  <si>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</si>
  <si>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</si>
  <si>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</si>
  <si>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</si>
  <si>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</si>
  <si>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</si>
  <si>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</si>
  <si>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</si>
  <si>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</si>
  <si>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</si>
  <si>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</si>
  <si>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</si>
  <si>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</si>
  <si>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</si>
  <si>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</si>
  <si>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</si>
  <si>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</si>
  <si>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</si>
  <si>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</si>
  <si>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</si>
  <si>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</si>
  <si>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</si>
  <si>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</si>
  <si>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</si>
  <si>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</si>
  <si>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</si>
  <si>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</si>
  <si>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</si>
  <si>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</si>
  <si>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</si>
  <si>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</si>
  <si>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</si>
  <si>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</si>
  <si>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</si>
  <si>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</si>
  <si>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</si>
  <si>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</si>
  <si>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</si>
  <si>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</si>
  <si>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</si>
  <si>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</si>
  <si>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</si>
  <si>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</si>
  <si>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</si>
  <si>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</si>
  <si>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</si>
  <si>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</si>
  <si>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</si>
  <si>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FLOUR MILLS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</si>
  <si>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</si>
  <si>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</si>
  <si>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</si>
  <si>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</si>
  <si>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</si>
  <si>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</si>
  <si>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</si>
  <si>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</si>
  <si>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</si>
  <si>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</si>
  <si>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</si>
  <si>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</si>
  <si>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</si>
  <si>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</si>
  <si>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</si>
  <si>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</si>
  <si>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</si>
  <si>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</si>
  <si>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</si>
  <si>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</si>
  <si>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</si>
  <si>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</si>
  <si>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</si>
  <si>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</si>
  <si>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</si>
  <si>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</si>
  <si>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</si>
  <si>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</si>
  <si>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</si>
  <si>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</si>
  <si>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</si>
  <si>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</si>
  <si>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</si>
  <si>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</si>
  <si>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</si>
  <si>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</si>
  <si>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</si>
  <si>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</si>
  <si>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</si>
  <si>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</si>
  <si>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</si>
  <si>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</si>
  <si>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</si>
  <si>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</si>
  <si>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</si>
  <si>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</si>
  <si>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</si>
  <si>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</si>
  <si>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</si>
  <si>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</si>
  <si>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</si>
  <si>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</si>
  <si>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</si>
  <si>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</si>
  <si>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</si>
  <si>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</si>
  <si>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</si>
  <si>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</si>
  <si>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</si>
  <si>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</si>
  <si>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</si>
  <si>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</si>
  <si>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</si>
  <si>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</si>
  <si>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</si>
  <si>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</si>
  <si>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</si>
  <si>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</si>
  <si>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</si>
  <si>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</si>
  <si>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</si>
  <si>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</si>
  <si>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</si>
  <si>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</si>
  <si>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</si>
  <si>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</si>
  <si>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</si>
  <si>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</si>
  <si>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</si>
  <si>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</si>
  <si>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</si>
  <si>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</si>
  <si>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</si>
  <si>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</si>
  <si>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</si>
  <si>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</si>
  <si>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</si>
  <si>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</si>
  <si>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</si>
  <si>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</si>
  <si>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</si>
  <si>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</si>
  <si>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</si>
  <si>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</si>
  <si>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DN MEYER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</si>
  <si>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</si>
  <si>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</si>
  <si>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</si>
  <si>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</si>
  <si>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</si>
  <si>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</si>
  <si>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</si>
  <si>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</si>
  <si>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</si>
  <si>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</si>
  <si>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</si>
  <si>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</si>
  <si>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</si>
  <si>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</si>
  <si>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</si>
  <si>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</si>
  <si>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</si>
  <si>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</si>
  <si>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</si>
  <si>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</si>
  <si>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</si>
  <si>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</si>
  <si>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</si>
  <si>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</si>
  <si>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</si>
  <si>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</si>
  <si>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</si>
  <si>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</si>
  <si>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</si>
  <si>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</si>
  <si>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</si>
  <si>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</si>
  <si>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</si>
  <si>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</si>
  <si>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</si>
  <si>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</si>
  <si>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</si>
  <si>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</si>
  <si>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</si>
  <si>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</si>
  <si>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</si>
  <si>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</si>
  <si>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</si>
  <si>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</si>
  <si>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</si>
  <si>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</si>
  <si>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</si>
  <si>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</si>
  <si>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</si>
  <si>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</si>
  <si>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</si>
  <si>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</si>
  <si>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</si>
  <si>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</si>
  <si>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</si>
  <si>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</si>
  <si>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</si>
  <si>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</si>
  <si>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</si>
  <si>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</si>
  <si>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</si>
  <si>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</si>
  <si>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 xml:space="preserve"> </t>
  </si>
  <si>
    <t>WSTC SECURITIES LIMITED</t>
  </si>
  <si>
    <t>SUNU ASSURANCES NIGERIA PLC</t>
  </si>
  <si>
    <t>JAPAUL GOLD &amp; VENTURES PLC</t>
  </si>
  <si>
    <t>ARDOVA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</si>
  <si>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</si>
  <si>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</si>
  <si>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</si>
  <si>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</si>
  <si>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</si>
  <si>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</si>
  <si>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</si>
  <si>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</si>
  <si>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</si>
  <si>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</si>
  <si>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</si>
  <si>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</si>
  <si>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</si>
  <si>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</si>
  <si>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</si>
  <si>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</si>
  <si>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</si>
  <si>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</si>
  <si>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</si>
  <si>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</si>
  <si>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</si>
  <si>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</si>
  <si>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</si>
  <si>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</si>
  <si>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</si>
  <si>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</si>
  <si>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</si>
  <si>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</si>
  <si>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</si>
  <si>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</si>
  <si>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</si>
  <si>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</si>
  <si>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>GT HOLDCO</t>
  </si>
  <si>
    <t xml:space="preserve">    </t>
  </si>
  <si>
    <t>GEREGU POWER PLC</t>
  </si>
  <si>
    <t>Nil</t>
  </si>
  <si>
    <t>N1.01k</t>
  </si>
  <si>
    <t>ZENITH BANK</t>
  </si>
  <si>
    <t>MTNN</t>
  </si>
  <si>
    <t>i</t>
  </si>
  <si>
    <t>AIRTEL AFRICA</t>
  </si>
  <si>
    <t>GEREGU POWER</t>
  </si>
  <si>
    <t>FBN HOLDINGS</t>
  </si>
  <si>
    <t>ACCESS HOLDINGS</t>
  </si>
  <si>
    <t>TRIPPLE GEE</t>
  </si>
  <si>
    <t>ii</t>
  </si>
  <si>
    <t>17/2/2023</t>
  </si>
  <si>
    <t>16/2/2023</t>
  </si>
  <si>
    <t>DANGOTE CEMENT</t>
  </si>
  <si>
    <t>Market Snapshot - 17/2/2023</t>
  </si>
  <si>
    <t>CORONATION INSURANCE</t>
  </si>
  <si>
    <t>RT BRISCOE</t>
  </si>
  <si>
    <t xml:space="preserve">LIVINGTRUST </t>
  </si>
  <si>
    <r>
      <t xml:space="preserve">Transcorp Hotels: </t>
    </r>
    <r>
      <rPr>
        <sz val="11"/>
        <rFont val="Seaford"/>
      </rPr>
      <t>The Company notified the Exchange about the following:</t>
    </r>
  </si>
  <si>
    <t>The exit of Mr. Alexander Adeyemi as a Non-Executive Director</t>
  </si>
  <si>
    <t>MRS OIL NIGERIA PLC</t>
  </si>
  <si>
    <t>UNAUDITED REPORT FOR THE YEAR ENDED DECEMBER 31, 2022</t>
  </si>
  <si>
    <t>FY 2022</t>
  </si>
  <si>
    <t>FY 2021</t>
  </si>
  <si>
    <t>N'm</t>
  </si>
  <si>
    <t>Revenue</t>
  </si>
  <si>
    <t>Cost of Sales</t>
  </si>
  <si>
    <t xml:space="preserve">Profit before tax </t>
  </si>
  <si>
    <t>Income tax</t>
  </si>
  <si>
    <t>Profit for the year</t>
  </si>
  <si>
    <t>Balance Sheet Information:</t>
  </si>
  <si>
    <t>Assets</t>
  </si>
  <si>
    <t>Non-current asset</t>
  </si>
  <si>
    <t>Plant, Property &amp; Equipment</t>
  </si>
  <si>
    <t>Right of use assets</t>
  </si>
  <si>
    <t>Intangible assets</t>
  </si>
  <si>
    <t>Total non-current assets</t>
  </si>
  <si>
    <t>Current assets</t>
  </si>
  <si>
    <t>Inventories</t>
  </si>
  <si>
    <t>Withholding tax receivables</t>
  </si>
  <si>
    <t>Prepayments</t>
  </si>
  <si>
    <t>Trade and other receivables</t>
  </si>
  <si>
    <t>Cash and cash equivalents</t>
  </si>
  <si>
    <t>Total current assets</t>
  </si>
  <si>
    <t>Total assets</t>
  </si>
  <si>
    <t>Total liabilities</t>
  </si>
  <si>
    <t>Non-current liabilities</t>
  </si>
  <si>
    <t>Employee benefit obligations</t>
  </si>
  <si>
    <t>Provisions</t>
  </si>
  <si>
    <t>Lease liabilities</t>
  </si>
  <si>
    <t>Deferred tax liabilities</t>
  </si>
  <si>
    <t xml:space="preserve">Total non-current liabilities </t>
  </si>
  <si>
    <t>Current liabilities</t>
  </si>
  <si>
    <t>Dividend payable</t>
  </si>
  <si>
    <t>Trade and other payables</t>
  </si>
  <si>
    <t>Short term borrowings</t>
  </si>
  <si>
    <t>Current tax liabilities</t>
  </si>
  <si>
    <t>Total current liabilities</t>
  </si>
  <si>
    <t>Total Liabilities</t>
  </si>
  <si>
    <t>Equity</t>
  </si>
  <si>
    <t>Share capital</t>
  </si>
  <si>
    <t>Retained earnings</t>
  </si>
  <si>
    <t>Net Assets</t>
  </si>
  <si>
    <t>Appointment of Mr. Udechukwu Obi Osakwe as a Non-Executive Director, with effect from</t>
  </si>
  <si>
    <t>February 17, 2023.</t>
  </si>
  <si>
    <r>
      <t xml:space="preserve">Infinity Trust Mortgage Bank Plc: </t>
    </r>
    <r>
      <rPr>
        <sz val="11"/>
        <rFont val="Seaford"/>
      </rPr>
      <t>The Company notified the Exchange about the confirmation</t>
    </r>
  </si>
  <si>
    <t>of appointment of Sunday Olumorin as its Managing Director on June 15, 2022.</t>
  </si>
  <si>
    <r>
      <rPr>
        <b/>
        <sz val="11"/>
        <rFont val="Seaford"/>
      </rPr>
      <t xml:space="preserve">Sterling Bank Plc: </t>
    </r>
    <r>
      <rPr>
        <sz val="11"/>
        <rFont val="Seaford"/>
      </rPr>
      <t xml:space="preserve">The Company notified the Exchange about the appointment of Mr. Manish </t>
    </r>
  </si>
  <si>
    <t xml:space="preserve">Singhal as a Non-Executive Director. </t>
  </si>
  <si>
    <t>N1.52k</t>
  </si>
  <si>
    <t>N10.00k</t>
  </si>
  <si>
    <t>N8.00k</t>
  </si>
  <si>
    <t>To be advised</t>
  </si>
  <si>
    <t>Others News During The Week: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</si>
</sst>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\ dd\,\ yyyy"/>
    <numFmt numFmtId="168" formatCode="0.0000"/>
    <numFmt numFmtId="169" formatCode="[$-409]dd\-mmm\-yy;@"/>
    <numFmt numFmtId="170" formatCode="[$-409]mmmm\ d\,\ yyyy;@"/>
    <numFmt numFmtId="171" formatCode="[$-C0A]d/mmm/yy;@"/>
  </numFmts>
  <fonts count="1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2"/>
      <color indexed="4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i/>
      <sz val="8"/>
      <name val="Seaford"/>
    </font>
    <font>
      <sz val="9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4733">
    <xf numFmtId="0" fontId="0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3" fillId="26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53" fillId="27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53" fillId="28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53" fillId="29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3" fillId="30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5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53" fillId="32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53" fillId="33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3" fillId="3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53" fillId="3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53" fillId="36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53" fillId="37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54" fillId="38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54" fillId="3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54" fillId="40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54" fillId="41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54" fillId="4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54" fillId="43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54" fillId="44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54" fillId="45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54" fillId="46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54" fillId="47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54" fillId="48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54" fillId="49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55" fillId="50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8" fillId="20" borderId="1" applyNumberFormat="0" applyAlignment="0" applyProtection="0"/>
    <xf numFmtId="0" fontId="38" fillId="20" borderId="1" applyNumberFormat="0" applyAlignment="0" applyProtection="0"/>
    <xf numFmtId="0" fontId="56" fillId="51" borderId="18" applyNumberFormat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0" fontId="39" fillId="21" borderId="2" applyNumberFormat="0" applyAlignment="0" applyProtection="0"/>
    <xf numFmtId="0" fontId="39" fillId="21" borderId="2" applyNumberFormat="0" applyAlignment="0" applyProtection="0"/>
    <xf numFmtId="0" fontId="57" fillId="52" borderId="19" applyNumberFormat="0" applyAlignment="0" applyProtection="0"/>
    <xf numFmtId="0" fontId="39" fillId="21" borderId="2" applyNumberFormat="0" applyAlignment="0" applyProtection="0"/>
    <xf numFmtId="165" fontId="5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60" fillId="53" borderId="0" applyNumberFormat="0" applyBorder="0" applyAlignment="0" applyProtection="0"/>
    <xf numFmtId="0" fontId="41" fillId="4" borderId="0" applyNumberFormat="0" applyBorder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61" fillId="0" borderId="20" applyNumberFormat="0" applyFill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62" fillId="0" borderId="21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63" fillId="0" borderId="22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65" fillId="54" borderId="18" applyNumberFormat="0" applyAlignment="0" applyProtection="0"/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66" fillId="0" borderId="23" applyNumberFormat="0" applyFill="0" applyAlignment="0" applyProtection="0"/>
    <xf numFmtId="0" fontId="46" fillId="0" borderId="6" applyNumberFormat="0" applyFill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67" fillId="55" borderId="0" applyNumberFormat="0" applyBorder="0" applyAlignment="0" applyProtection="0"/>
    <xf numFmtId="0" fontId="47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3" fillId="0" borderId="0"/>
    <xf numFmtId="0" fontId="33" fillId="0" borderId="0"/>
    <xf numFmtId="0" fontId="33" fillId="0" borderId="0"/>
    <xf numFmtId="0" fontId="5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23" borderId="7" applyNumberFormat="0" applyFont="0" applyAlignment="0" applyProtection="0"/>
    <xf numFmtId="0" fontId="33" fillId="23" borderId="7" applyNumberFormat="0" applyFont="0" applyAlignment="0" applyProtection="0"/>
    <xf numFmtId="0" fontId="33" fillId="23" borderId="7" applyNumberFormat="0" applyFont="0" applyAlignment="0" applyProtection="0"/>
    <xf numFmtId="0" fontId="33" fillId="23" borderId="7" applyNumberFormat="0" applyFont="0" applyAlignment="0" applyProtection="0"/>
    <xf numFmtId="0" fontId="33" fillId="23" borderId="7" applyNumberFormat="0" applyFont="0" applyAlignment="0" applyProtection="0"/>
    <xf numFmtId="0" fontId="33" fillId="23" borderId="7" applyNumberFormat="0" applyFont="0" applyAlignment="0" applyProtection="0"/>
    <xf numFmtId="0" fontId="53" fillId="56" borderId="24" applyNumberFormat="0" applyFont="0" applyAlignment="0" applyProtection="0"/>
    <xf numFmtId="0" fontId="33" fillId="23" borderId="7" applyNumberFormat="0" applyFon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68" fillId="51" borderId="25" applyNumberFormat="0" applyAlignment="0" applyProtection="0"/>
    <xf numFmtId="0" fontId="48" fillId="20" borderId="8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70" fillId="0" borderId="26" applyNumberFormat="0" applyFill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7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2" fillId="0" borderId="0"/>
    <xf numFmtId="9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7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7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33" fillId="0" borderId="0"/>
    <xf numFmtId="0" fontId="33" fillId="0" borderId="0"/>
    <xf numFmtId="169" fontId="33" fillId="0" borderId="0"/>
    <xf numFmtId="0" fontId="33" fillId="0" borderId="0"/>
    <xf numFmtId="0" fontId="33" fillId="0" borderId="0"/>
    <xf numFmtId="169" fontId="33" fillId="0" borderId="0"/>
    <xf numFmtId="169" fontId="27" fillId="0" borderId="0"/>
    <xf numFmtId="0" fontId="33" fillId="0" borderId="0"/>
    <xf numFmtId="0" fontId="33" fillId="0" borderId="0"/>
    <xf numFmtId="169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7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/>
    <xf numFmtId="0" fontId="23" fillId="0" borderId="0"/>
    <xf numFmtId="0" fontId="23" fillId="0" borderId="0"/>
    <xf numFmtId="0" fontId="23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7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169" fontId="78" fillId="0" borderId="0"/>
    <xf numFmtId="0" fontId="33" fillId="0" borderId="0"/>
    <xf numFmtId="169" fontId="33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79" fillId="0" borderId="0"/>
    <xf numFmtId="0" fontId="17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3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33" fillId="0" borderId="0"/>
    <xf numFmtId="0" fontId="16" fillId="0" borderId="0"/>
    <xf numFmtId="165" fontId="33" fillId="0" borderId="0" applyFont="0" applyFill="0" applyBorder="0" applyAlignment="0" applyProtection="0"/>
    <xf numFmtId="0" fontId="15" fillId="0" borderId="0"/>
    <xf numFmtId="0" fontId="15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/>
    <xf numFmtId="0" fontId="14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3" fillId="0" borderId="0"/>
    <xf numFmtId="0" fontId="12" fillId="0" borderId="0"/>
    <xf numFmtId="165" fontId="1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33" fillId="0" borderId="0" applyFont="0" applyFill="0" applyBorder="0" applyAlignment="0" applyProtection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3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3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3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5" fontId="33" fillId="0" borderId="0" applyFont="0" applyFill="0" applyBorder="0" applyAlignment="0" applyProtection="0"/>
    <xf numFmtId="0" fontId="12" fillId="0" borderId="0"/>
    <xf numFmtId="169" fontId="11" fillId="0" borderId="0"/>
    <xf numFmtId="0" fontId="11" fillId="0" borderId="0"/>
    <xf numFmtId="169" fontId="33" fillId="0" borderId="0"/>
    <xf numFmtId="0" fontId="33" fillId="0" borderId="0"/>
    <xf numFmtId="0" fontId="33" fillId="0" borderId="0"/>
    <xf numFmtId="165" fontId="10" fillId="0" borderId="0" applyFont="0" applyFill="0" applyBorder="0" applyAlignment="0" applyProtection="0"/>
    <xf numFmtId="169" fontId="33" fillId="0" borderId="0"/>
    <xf numFmtId="169" fontId="33" fillId="0" borderId="0"/>
    <xf numFmtId="169" fontId="35" fillId="2" borderId="0" applyNumberFormat="0" applyBorder="0" applyAlignment="0" applyProtection="0"/>
    <xf numFmtId="169" fontId="35" fillId="3" borderId="0" applyNumberFormat="0" applyBorder="0" applyAlignment="0" applyProtection="0"/>
    <xf numFmtId="169" fontId="35" fillId="4" borderId="0" applyNumberFormat="0" applyBorder="0" applyAlignment="0" applyProtection="0"/>
    <xf numFmtId="169" fontId="35" fillId="5" borderId="0" applyNumberFormat="0" applyBorder="0" applyAlignment="0" applyProtection="0"/>
    <xf numFmtId="169" fontId="35" fillId="6" borderId="0" applyNumberFormat="0" applyBorder="0" applyAlignment="0" applyProtection="0"/>
    <xf numFmtId="169" fontId="35" fillId="7" borderId="0" applyNumberFormat="0" applyBorder="0" applyAlignment="0" applyProtection="0"/>
    <xf numFmtId="169" fontId="35" fillId="8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5" borderId="0" applyNumberFormat="0" applyBorder="0" applyAlignment="0" applyProtection="0"/>
    <xf numFmtId="169" fontId="35" fillId="8" borderId="0" applyNumberFormat="0" applyBorder="0" applyAlignment="0" applyProtection="0"/>
    <xf numFmtId="169" fontId="35" fillId="11" borderId="0" applyNumberFormat="0" applyBorder="0" applyAlignment="0" applyProtection="0"/>
    <xf numFmtId="169" fontId="36" fillId="12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5" borderId="0" applyNumberFormat="0" applyBorder="0" applyAlignment="0" applyProtection="0"/>
    <xf numFmtId="169" fontId="36" fillId="16" borderId="0" applyNumberFormat="0" applyBorder="0" applyAlignment="0" applyProtection="0"/>
    <xf numFmtId="169" fontId="36" fillId="17" borderId="0" applyNumberFormat="0" applyBorder="0" applyAlignment="0" applyProtection="0"/>
    <xf numFmtId="169" fontId="36" fillId="18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9" borderId="0" applyNumberFormat="0" applyBorder="0" applyAlignment="0" applyProtection="0"/>
    <xf numFmtId="169" fontId="37" fillId="3" borderId="0" applyNumberFormat="0" applyBorder="0" applyAlignment="0" applyProtection="0"/>
    <xf numFmtId="169" fontId="38" fillId="20" borderId="1" applyNumberFormat="0" applyAlignment="0" applyProtection="0"/>
    <xf numFmtId="169" fontId="39" fillId="21" borderId="2" applyNumberFormat="0" applyAlignment="0" applyProtection="0"/>
    <xf numFmtId="169" fontId="40" fillId="0" borderId="0" applyNumberFormat="0" applyFill="0" applyBorder="0" applyAlignment="0" applyProtection="0"/>
    <xf numFmtId="169" fontId="41" fillId="4" borderId="0" applyNumberFormat="0" applyBorder="0" applyAlignment="0" applyProtection="0"/>
    <xf numFmtId="169" fontId="42" fillId="0" borderId="3" applyNumberFormat="0" applyFill="0" applyAlignment="0" applyProtection="0"/>
    <xf numFmtId="169" fontId="43" fillId="0" borderId="4" applyNumberFormat="0" applyFill="0" applyAlignment="0" applyProtection="0"/>
    <xf numFmtId="169" fontId="44" fillId="0" borderId="5" applyNumberFormat="0" applyFill="0" applyAlignment="0" applyProtection="0"/>
    <xf numFmtId="169" fontId="44" fillId="0" borderId="0" applyNumberFormat="0" applyFill="0" applyBorder="0" applyAlignment="0" applyProtection="0"/>
    <xf numFmtId="169" fontId="45" fillId="7" borderId="1" applyNumberFormat="0" applyAlignment="0" applyProtection="0"/>
    <xf numFmtId="169" fontId="46" fillId="0" borderId="6" applyNumberFormat="0" applyFill="0" applyAlignment="0" applyProtection="0"/>
    <xf numFmtId="169" fontId="47" fillId="22" borderId="0" applyNumberFormat="0" applyBorder="0" applyAlignment="0" applyProtection="0"/>
    <xf numFmtId="169" fontId="33" fillId="23" borderId="7" applyNumberFormat="0" applyFont="0" applyAlignment="0" applyProtection="0"/>
    <xf numFmtId="169" fontId="48" fillId="20" borderId="8" applyNumberFormat="0" applyAlignment="0" applyProtection="0"/>
    <xf numFmtId="169" fontId="49" fillId="0" borderId="0" applyNumberFormat="0" applyFill="0" applyBorder="0" applyAlignment="0" applyProtection="0"/>
    <xf numFmtId="169" fontId="50" fillId="0" borderId="9" applyNumberFormat="0" applyFill="0" applyAlignment="0" applyProtection="0"/>
    <xf numFmtId="169" fontId="51" fillId="0" borderId="0" applyNumberFormat="0" applyFill="0" applyBorder="0" applyAlignment="0" applyProtection="0"/>
    <xf numFmtId="169" fontId="9" fillId="0" borderId="0"/>
    <xf numFmtId="169" fontId="35" fillId="2" borderId="0" applyNumberFormat="0" applyBorder="0" applyAlignment="0" applyProtection="0"/>
    <xf numFmtId="169" fontId="35" fillId="3" borderId="0" applyNumberFormat="0" applyBorder="0" applyAlignment="0" applyProtection="0"/>
    <xf numFmtId="169" fontId="35" fillId="4" borderId="0" applyNumberFormat="0" applyBorder="0" applyAlignment="0" applyProtection="0"/>
    <xf numFmtId="169" fontId="35" fillId="5" borderId="0" applyNumberFormat="0" applyBorder="0" applyAlignment="0" applyProtection="0"/>
    <xf numFmtId="169" fontId="35" fillId="6" borderId="0" applyNumberFormat="0" applyBorder="0" applyAlignment="0" applyProtection="0"/>
    <xf numFmtId="169" fontId="35" fillId="7" borderId="0" applyNumberFormat="0" applyBorder="0" applyAlignment="0" applyProtection="0"/>
    <xf numFmtId="169" fontId="35" fillId="8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5" borderId="0" applyNumberFormat="0" applyBorder="0" applyAlignment="0" applyProtection="0"/>
    <xf numFmtId="169" fontId="35" fillId="8" borderId="0" applyNumberFormat="0" applyBorder="0" applyAlignment="0" applyProtection="0"/>
    <xf numFmtId="169" fontId="35" fillId="11" borderId="0" applyNumberFormat="0" applyBorder="0" applyAlignment="0" applyProtection="0"/>
    <xf numFmtId="169" fontId="36" fillId="12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5" borderId="0" applyNumberFormat="0" applyBorder="0" applyAlignment="0" applyProtection="0"/>
    <xf numFmtId="169" fontId="36" fillId="16" borderId="0" applyNumberFormat="0" applyBorder="0" applyAlignment="0" applyProtection="0"/>
    <xf numFmtId="169" fontId="36" fillId="17" borderId="0" applyNumberFormat="0" applyBorder="0" applyAlignment="0" applyProtection="0"/>
    <xf numFmtId="169" fontId="36" fillId="18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9" borderId="0" applyNumberFormat="0" applyBorder="0" applyAlignment="0" applyProtection="0"/>
    <xf numFmtId="169" fontId="37" fillId="3" borderId="0" applyNumberFormat="0" applyBorder="0" applyAlignment="0" applyProtection="0"/>
    <xf numFmtId="169" fontId="38" fillId="20" borderId="1" applyNumberFormat="0" applyAlignment="0" applyProtection="0"/>
    <xf numFmtId="169" fontId="39" fillId="21" borderId="2" applyNumberFormat="0" applyAlignment="0" applyProtection="0"/>
    <xf numFmtId="169" fontId="40" fillId="0" borderId="0" applyNumberFormat="0" applyFill="0" applyBorder="0" applyAlignment="0" applyProtection="0"/>
    <xf numFmtId="169" fontId="41" fillId="4" borderId="0" applyNumberFormat="0" applyBorder="0" applyAlignment="0" applyProtection="0"/>
    <xf numFmtId="169" fontId="42" fillId="0" borderId="3" applyNumberFormat="0" applyFill="0" applyAlignment="0" applyProtection="0"/>
    <xf numFmtId="169" fontId="43" fillId="0" borderId="4" applyNumberFormat="0" applyFill="0" applyAlignment="0" applyProtection="0"/>
    <xf numFmtId="169" fontId="44" fillId="0" borderId="5" applyNumberFormat="0" applyFill="0" applyAlignment="0" applyProtection="0"/>
    <xf numFmtId="169" fontId="44" fillId="0" borderId="0" applyNumberFormat="0" applyFill="0" applyBorder="0" applyAlignment="0" applyProtection="0"/>
    <xf numFmtId="169" fontId="45" fillId="7" borderId="1" applyNumberFormat="0" applyAlignment="0" applyProtection="0"/>
    <xf numFmtId="169" fontId="46" fillId="0" borderId="6" applyNumberFormat="0" applyFill="0" applyAlignment="0" applyProtection="0"/>
    <xf numFmtId="169" fontId="47" fillId="22" borderId="0" applyNumberFormat="0" applyBorder="0" applyAlignment="0" applyProtection="0"/>
    <xf numFmtId="169" fontId="33" fillId="23" borderId="7" applyNumberFormat="0" applyFont="0" applyAlignment="0" applyProtection="0"/>
    <xf numFmtId="169" fontId="48" fillId="20" borderId="8" applyNumberFormat="0" applyAlignment="0" applyProtection="0"/>
    <xf numFmtId="169" fontId="49" fillId="0" borderId="0" applyNumberFormat="0" applyFill="0" applyBorder="0" applyAlignment="0" applyProtection="0"/>
    <xf numFmtId="169" fontId="50" fillId="0" borderId="9" applyNumberFormat="0" applyFill="0" applyAlignment="0" applyProtection="0"/>
    <xf numFmtId="169" fontId="51" fillId="0" borderId="0" applyNumberFormat="0" applyFill="0" applyBorder="0" applyAlignment="0" applyProtection="0"/>
    <xf numFmtId="169" fontId="33" fillId="0" borderId="0"/>
    <xf numFmtId="169" fontId="9" fillId="0" borderId="0"/>
    <xf numFmtId="169" fontId="33" fillId="0" borderId="0"/>
    <xf numFmtId="169" fontId="35" fillId="2" borderId="0" applyNumberFormat="0" applyBorder="0" applyAlignment="0" applyProtection="0"/>
    <xf numFmtId="169" fontId="35" fillId="3" borderId="0" applyNumberFormat="0" applyBorder="0" applyAlignment="0" applyProtection="0"/>
    <xf numFmtId="169" fontId="35" fillId="4" borderId="0" applyNumberFormat="0" applyBorder="0" applyAlignment="0" applyProtection="0"/>
    <xf numFmtId="169" fontId="35" fillId="5" borderId="0" applyNumberFormat="0" applyBorder="0" applyAlignment="0" applyProtection="0"/>
    <xf numFmtId="169" fontId="35" fillId="6" borderId="0" applyNumberFormat="0" applyBorder="0" applyAlignment="0" applyProtection="0"/>
    <xf numFmtId="169" fontId="35" fillId="7" borderId="0" applyNumberFormat="0" applyBorder="0" applyAlignment="0" applyProtection="0"/>
    <xf numFmtId="169" fontId="35" fillId="8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5" borderId="0" applyNumberFormat="0" applyBorder="0" applyAlignment="0" applyProtection="0"/>
    <xf numFmtId="169" fontId="35" fillId="8" borderId="0" applyNumberFormat="0" applyBorder="0" applyAlignment="0" applyProtection="0"/>
    <xf numFmtId="169" fontId="35" fillId="11" borderId="0" applyNumberFormat="0" applyBorder="0" applyAlignment="0" applyProtection="0"/>
    <xf numFmtId="169" fontId="36" fillId="12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5" borderId="0" applyNumberFormat="0" applyBorder="0" applyAlignment="0" applyProtection="0"/>
    <xf numFmtId="169" fontId="36" fillId="16" borderId="0" applyNumberFormat="0" applyBorder="0" applyAlignment="0" applyProtection="0"/>
    <xf numFmtId="169" fontId="36" fillId="17" borderId="0" applyNumberFormat="0" applyBorder="0" applyAlignment="0" applyProtection="0"/>
    <xf numFmtId="169" fontId="36" fillId="18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9" borderId="0" applyNumberFormat="0" applyBorder="0" applyAlignment="0" applyProtection="0"/>
    <xf numFmtId="169" fontId="37" fillId="3" borderId="0" applyNumberFormat="0" applyBorder="0" applyAlignment="0" applyProtection="0"/>
    <xf numFmtId="169" fontId="38" fillId="20" borderId="1" applyNumberFormat="0" applyAlignment="0" applyProtection="0"/>
    <xf numFmtId="169" fontId="39" fillId="21" borderId="2" applyNumberFormat="0" applyAlignment="0" applyProtection="0"/>
    <xf numFmtId="169" fontId="40" fillId="0" borderId="0" applyNumberFormat="0" applyFill="0" applyBorder="0" applyAlignment="0" applyProtection="0"/>
    <xf numFmtId="169" fontId="41" fillId="4" borderId="0" applyNumberFormat="0" applyBorder="0" applyAlignment="0" applyProtection="0"/>
    <xf numFmtId="169" fontId="42" fillId="0" borderId="3" applyNumberFormat="0" applyFill="0" applyAlignment="0" applyProtection="0"/>
    <xf numFmtId="169" fontId="43" fillId="0" borderId="4" applyNumberFormat="0" applyFill="0" applyAlignment="0" applyProtection="0"/>
    <xf numFmtId="169" fontId="44" fillId="0" borderId="5" applyNumberFormat="0" applyFill="0" applyAlignment="0" applyProtection="0"/>
    <xf numFmtId="169" fontId="44" fillId="0" borderId="0" applyNumberFormat="0" applyFill="0" applyBorder="0" applyAlignment="0" applyProtection="0"/>
    <xf numFmtId="169" fontId="45" fillId="7" borderId="1" applyNumberFormat="0" applyAlignment="0" applyProtection="0"/>
    <xf numFmtId="169" fontId="46" fillId="0" borderId="6" applyNumberFormat="0" applyFill="0" applyAlignment="0" applyProtection="0"/>
    <xf numFmtId="169" fontId="47" fillId="22" borderId="0" applyNumberFormat="0" applyBorder="0" applyAlignment="0" applyProtection="0"/>
    <xf numFmtId="169" fontId="33" fillId="23" borderId="7" applyNumberFormat="0" applyFont="0" applyAlignment="0" applyProtection="0"/>
    <xf numFmtId="169" fontId="48" fillId="20" borderId="8" applyNumberFormat="0" applyAlignment="0" applyProtection="0"/>
    <xf numFmtId="169" fontId="49" fillId="0" borderId="0" applyNumberFormat="0" applyFill="0" applyBorder="0" applyAlignment="0" applyProtection="0"/>
    <xf numFmtId="169" fontId="50" fillId="0" borderId="9" applyNumberFormat="0" applyFill="0" applyAlignment="0" applyProtection="0"/>
    <xf numFmtId="169" fontId="51" fillId="0" borderId="0" applyNumberFormat="0" applyFill="0" applyBorder="0" applyAlignment="0" applyProtection="0"/>
    <xf numFmtId="169" fontId="9" fillId="0" borderId="0"/>
    <xf numFmtId="169" fontId="33" fillId="0" borderId="0"/>
    <xf numFmtId="169" fontId="35" fillId="2" borderId="0" applyNumberFormat="0" applyBorder="0" applyAlignment="0" applyProtection="0"/>
    <xf numFmtId="169" fontId="35" fillId="3" borderId="0" applyNumberFormat="0" applyBorder="0" applyAlignment="0" applyProtection="0"/>
    <xf numFmtId="169" fontId="35" fillId="4" borderId="0" applyNumberFormat="0" applyBorder="0" applyAlignment="0" applyProtection="0"/>
    <xf numFmtId="169" fontId="35" fillId="5" borderId="0" applyNumberFormat="0" applyBorder="0" applyAlignment="0" applyProtection="0"/>
    <xf numFmtId="169" fontId="35" fillId="6" borderId="0" applyNumberFormat="0" applyBorder="0" applyAlignment="0" applyProtection="0"/>
    <xf numFmtId="169" fontId="35" fillId="7" borderId="0" applyNumberFormat="0" applyBorder="0" applyAlignment="0" applyProtection="0"/>
    <xf numFmtId="169" fontId="35" fillId="8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5" borderId="0" applyNumberFormat="0" applyBorder="0" applyAlignment="0" applyProtection="0"/>
    <xf numFmtId="169" fontId="35" fillId="8" borderId="0" applyNumberFormat="0" applyBorder="0" applyAlignment="0" applyProtection="0"/>
    <xf numFmtId="169" fontId="35" fillId="11" borderId="0" applyNumberFormat="0" applyBorder="0" applyAlignment="0" applyProtection="0"/>
    <xf numFmtId="169" fontId="36" fillId="12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5" borderId="0" applyNumberFormat="0" applyBorder="0" applyAlignment="0" applyProtection="0"/>
    <xf numFmtId="169" fontId="36" fillId="16" borderId="0" applyNumberFormat="0" applyBorder="0" applyAlignment="0" applyProtection="0"/>
    <xf numFmtId="169" fontId="36" fillId="17" borderId="0" applyNumberFormat="0" applyBorder="0" applyAlignment="0" applyProtection="0"/>
    <xf numFmtId="169" fontId="36" fillId="18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9" borderId="0" applyNumberFormat="0" applyBorder="0" applyAlignment="0" applyProtection="0"/>
    <xf numFmtId="169" fontId="37" fillId="3" borderId="0" applyNumberFormat="0" applyBorder="0" applyAlignment="0" applyProtection="0"/>
    <xf numFmtId="169" fontId="38" fillId="20" borderId="1" applyNumberFormat="0" applyAlignment="0" applyProtection="0"/>
    <xf numFmtId="169" fontId="39" fillId="21" borderId="2" applyNumberFormat="0" applyAlignment="0" applyProtection="0"/>
    <xf numFmtId="169" fontId="40" fillId="0" borderId="0" applyNumberFormat="0" applyFill="0" applyBorder="0" applyAlignment="0" applyProtection="0"/>
    <xf numFmtId="169" fontId="41" fillId="4" borderId="0" applyNumberFormat="0" applyBorder="0" applyAlignment="0" applyProtection="0"/>
    <xf numFmtId="169" fontId="42" fillId="0" borderId="3" applyNumberFormat="0" applyFill="0" applyAlignment="0" applyProtection="0"/>
    <xf numFmtId="169" fontId="43" fillId="0" borderId="4" applyNumberFormat="0" applyFill="0" applyAlignment="0" applyProtection="0"/>
    <xf numFmtId="169" fontId="44" fillId="0" borderId="5" applyNumberFormat="0" applyFill="0" applyAlignment="0" applyProtection="0"/>
    <xf numFmtId="169" fontId="44" fillId="0" borderId="0" applyNumberFormat="0" applyFill="0" applyBorder="0" applyAlignment="0" applyProtection="0"/>
    <xf numFmtId="169" fontId="45" fillId="7" borderId="1" applyNumberFormat="0" applyAlignment="0" applyProtection="0"/>
    <xf numFmtId="169" fontId="46" fillId="0" borderId="6" applyNumberFormat="0" applyFill="0" applyAlignment="0" applyProtection="0"/>
    <xf numFmtId="169" fontId="47" fillId="22" borderId="0" applyNumberFormat="0" applyBorder="0" applyAlignment="0" applyProtection="0"/>
    <xf numFmtId="169" fontId="9" fillId="0" borderId="0"/>
    <xf numFmtId="169" fontId="9" fillId="0" borderId="0"/>
    <xf numFmtId="169" fontId="9" fillId="0" borderId="0"/>
    <xf numFmtId="169" fontId="33" fillId="23" borderId="7" applyNumberFormat="0" applyFont="0" applyAlignment="0" applyProtection="0"/>
    <xf numFmtId="169" fontId="48" fillId="20" borderId="8" applyNumberFormat="0" applyAlignment="0" applyProtection="0"/>
    <xf numFmtId="169" fontId="49" fillId="0" borderId="0" applyNumberFormat="0" applyFill="0" applyBorder="0" applyAlignment="0" applyProtection="0"/>
    <xf numFmtId="169" fontId="50" fillId="0" borderId="9" applyNumberFormat="0" applyFill="0" applyAlignment="0" applyProtection="0"/>
    <xf numFmtId="169" fontId="51" fillId="0" borderId="0" applyNumberFormat="0" applyFill="0" applyBorder="0" applyAlignment="0" applyProtection="0"/>
    <xf numFmtId="169" fontId="33" fillId="0" borderId="0"/>
    <xf numFmtId="169" fontId="33" fillId="0" borderId="0"/>
    <xf numFmtId="169" fontId="53" fillId="0" borderId="0"/>
    <xf numFmtId="169" fontId="69" fillId="0" borderId="0" applyNumberFormat="0" applyFill="0" applyBorder="0" applyAlignment="0" applyProtection="0"/>
    <xf numFmtId="169" fontId="61" fillId="0" borderId="20" applyNumberFormat="0" applyFill="0" applyAlignment="0" applyProtection="0"/>
    <xf numFmtId="169" fontId="62" fillId="0" borderId="21" applyNumberFormat="0" applyFill="0" applyAlignment="0" applyProtection="0"/>
    <xf numFmtId="169" fontId="63" fillId="0" borderId="22" applyNumberFormat="0" applyFill="0" applyAlignment="0" applyProtection="0"/>
    <xf numFmtId="169" fontId="63" fillId="0" borderId="0" applyNumberFormat="0" applyFill="0" applyBorder="0" applyAlignment="0" applyProtection="0"/>
    <xf numFmtId="169" fontId="60" fillId="53" borderId="0" applyNumberFormat="0" applyBorder="0" applyAlignment="0" applyProtection="0"/>
    <xf numFmtId="169" fontId="55" fillId="50" borderId="0" applyNumberFormat="0" applyBorder="0" applyAlignment="0" applyProtection="0"/>
    <xf numFmtId="169" fontId="67" fillId="55" borderId="0" applyNumberFormat="0" applyBorder="0" applyAlignment="0" applyProtection="0"/>
    <xf numFmtId="169" fontId="65" fillId="54" borderId="18" applyNumberFormat="0" applyAlignment="0" applyProtection="0"/>
    <xf numFmtId="169" fontId="68" fillId="51" borderId="25" applyNumberFormat="0" applyAlignment="0" applyProtection="0"/>
    <xf numFmtId="169" fontId="56" fillId="51" borderId="18" applyNumberFormat="0" applyAlignment="0" applyProtection="0"/>
    <xf numFmtId="169" fontId="66" fillId="0" borderId="23" applyNumberFormat="0" applyFill="0" applyAlignment="0" applyProtection="0"/>
    <xf numFmtId="169" fontId="57" fillId="52" borderId="19" applyNumberFormat="0" applyAlignment="0" applyProtection="0"/>
    <xf numFmtId="169" fontId="71" fillId="0" borderId="0" applyNumberFormat="0" applyFill="0" applyBorder="0" applyAlignment="0" applyProtection="0"/>
    <xf numFmtId="169" fontId="53" fillId="56" borderId="24" applyNumberFormat="0" applyFont="0" applyAlignment="0" applyProtection="0"/>
    <xf numFmtId="169" fontId="59" fillId="0" borderId="0" applyNumberFormat="0" applyFill="0" applyBorder="0" applyAlignment="0" applyProtection="0"/>
    <xf numFmtId="169" fontId="70" fillId="0" borderId="26" applyNumberFormat="0" applyFill="0" applyAlignment="0" applyProtection="0"/>
    <xf numFmtId="169" fontId="54" fillId="44" borderId="0" applyNumberFormat="0" applyBorder="0" applyAlignment="0" applyProtection="0"/>
    <xf numFmtId="169" fontId="53" fillId="26" borderId="0" applyNumberFormat="0" applyBorder="0" applyAlignment="0" applyProtection="0"/>
    <xf numFmtId="169" fontId="53" fillId="32" borderId="0" applyNumberFormat="0" applyBorder="0" applyAlignment="0" applyProtection="0"/>
    <xf numFmtId="169" fontId="54" fillId="38" borderId="0" applyNumberFormat="0" applyBorder="0" applyAlignment="0" applyProtection="0"/>
    <xf numFmtId="169" fontId="54" fillId="45" borderId="0" applyNumberFormat="0" applyBorder="0" applyAlignment="0" applyProtection="0"/>
    <xf numFmtId="169" fontId="53" fillId="27" borderId="0" applyNumberFormat="0" applyBorder="0" applyAlignment="0" applyProtection="0"/>
    <xf numFmtId="169" fontId="53" fillId="33" borderId="0" applyNumberFormat="0" applyBorder="0" applyAlignment="0" applyProtection="0"/>
    <xf numFmtId="169" fontId="54" fillId="39" borderId="0" applyNumberFormat="0" applyBorder="0" applyAlignment="0" applyProtection="0"/>
    <xf numFmtId="169" fontId="54" fillId="46" borderId="0" applyNumberFormat="0" applyBorder="0" applyAlignment="0" applyProtection="0"/>
    <xf numFmtId="169" fontId="53" fillId="28" borderId="0" applyNumberFormat="0" applyBorder="0" applyAlignment="0" applyProtection="0"/>
    <xf numFmtId="169" fontId="53" fillId="34" borderId="0" applyNumberFormat="0" applyBorder="0" applyAlignment="0" applyProtection="0"/>
    <xf numFmtId="169" fontId="54" fillId="40" borderId="0" applyNumberFormat="0" applyBorder="0" applyAlignment="0" applyProtection="0"/>
    <xf numFmtId="169" fontId="54" fillId="47" borderId="0" applyNumberFormat="0" applyBorder="0" applyAlignment="0" applyProtection="0"/>
    <xf numFmtId="169" fontId="53" fillId="29" borderId="0" applyNumberFormat="0" applyBorder="0" applyAlignment="0" applyProtection="0"/>
    <xf numFmtId="169" fontId="53" fillId="35" borderId="0" applyNumberFormat="0" applyBorder="0" applyAlignment="0" applyProtection="0"/>
    <xf numFmtId="169" fontId="54" fillId="41" borderId="0" applyNumberFormat="0" applyBorder="0" applyAlignment="0" applyProtection="0"/>
    <xf numFmtId="169" fontId="54" fillId="48" borderId="0" applyNumberFormat="0" applyBorder="0" applyAlignment="0" applyProtection="0"/>
    <xf numFmtId="169" fontId="53" fillId="30" borderId="0" applyNumberFormat="0" applyBorder="0" applyAlignment="0" applyProtection="0"/>
    <xf numFmtId="169" fontId="53" fillId="36" borderId="0" applyNumberFormat="0" applyBorder="0" applyAlignment="0" applyProtection="0"/>
    <xf numFmtId="169" fontId="54" fillId="42" borderId="0" applyNumberFormat="0" applyBorder="0" applyAlignment="0" applyProtection="0"/>
    <xf numFmtId="169" fontId="54" fillId="49" borderId="0" applyNumberFormat="0" applyBorder="0" applyAlignment="0" applyProtection="0"/>
    <xf numFmtId="169" fontId="53" fillId="31" borderId="0" applyNumberFormat="0" applyBorder="0" applyAlignment="0" applyProtection="0"/>
    <xf numFmtId="169" fontId="53" fillId="37" borderId="0" applyNumberFormat="0" applyBorder="0" applyAlignment="0" applyProtection="0"/>
    <xf numFmtId="169" fontId="54" fillId="43" borderId="0" applyNumberFormat="0" applyBorder="0" applyAlignment="0" applyProtection="0"/>
    <xf numFmtId="169" fontId="33" fillId="0" borderId="0"/>
    <xf numFmtId="169" fontId="35" fillId="2" borderId="0" applyNumberFormat="0" applyBorder="0" applyAlignment="0" applyProtection="0"/>
    <xf numFmtId="169" fontId="35" fillId="3" borderId="0" applyNumberFormat="0" applyBorder="0" applyAlignment="0" applyProtection="0"/>
    <xf numFmtId="169" fontId="35" fillId="4" borderId="0" applyNumberFormat="0" applyBorder="0" applyAlignment="0" applyProtection="0"/>
    <xf numFmtId="169" fontId="35" fillId="5" borderId="0" applyNumberFormat="0" applyBorder="0" applyAlignment="0" applyProtection="0"/>
    <xf numFmtId="169" fontId="35" fillId="6" borderId="0" applyNumberFormat="0" applyBorder="0" applyAlignment="0" applyProtection="0"/>
    <xf numFmtId="169" fontId="35" fillId="7" borderId="0" applyNumberFormat="0" applyBorder="0" applyAlignment="0" applyProtection="0"/>
    <xf numFmtId="169" fontId="35" fillId="8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5" borderId="0" applyNumberFormat="0" applyBorder="0" applyAlignment="0" applyProtection="0"/>
    <xf numFmtId="169" fontId="35" fillId="8" borderId="0" applyNumberFormat="0" applyBorder="0" applyAlignment="0" applyProtection="0"/>
    <xf numFmtId="169" fontId="35" fillId="11" borderId="0" applyNumberFormat="0" applyBorder="0" applyAlignment="0" applyProtection="0"/>
    <xf numFmtId="169" fontId="36" fillId="12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5" borderId="0" applyNumberFormat="0" applyBorder="0" applyAlignment="0" applyProtection="0"/>
    <xf numFmtId="169" fontId="36" fillId="16" borderId="0" applyNumberFormat="0" applyBorder="0" applyAlignment="0" applyProtection="0"/>
    <xf numFmtId="169" fontId="36" fillId="17" borderId="0" applyNumberFormat="0" applyBorder="0" applyAlignment="0" applyProtection="0"/>
    <xf numFmtId="169" fontId="36" fillId="18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9" borderId="0" applyNumberFormat="0" applyBorder="0" applyAlignment="0" applyProtection="0"/>
    <xf numFmtId="169" fontId="37" fillId="3" borderId="0" applyNumberFormat="0" applyBorder="0" applyAlignment="0" applyProtection="0"/>
    <xf numFmtId="169" fontId="38" fillId="20" borderId="1" applyNumberFormat="0" applyAlignment="0" applyProtection="0"/>
    <xf numFmtId="169" fontId="39" fillId="21" borderId="2" applyNumberFormat="0" applyAlignment="0" applyProtection="0"/>
    <xf numFmtId="169" fontId="40" fillId="0" borderId="0" applyNumberFormat="0" applyFill="0" applyBorder="0" applyAlignment="0" applyProtection="0"/>
    <xf numFmtId="169" fontId="41" fillId="4" borderId="0" applyNumberFormat="0" applyBorder="0" applyAlignment="0" applyProtection="0"/>
    <xf numFmtId="169" fontId="42" fillId="0" borderId="3" applyNumberFormat="0" applyFill="0" applyAlignment="0" applyProtection="0"/>
    <xf numFmtId="169" fontId="43" fillId="0" borderId="4" applyNumberFormat="0" applyFill="0" applyAlignment="0" applyProtection="0"/>
    <xf numFmtId="169" fontId="44" fillId="0" borderId="5" applyNumberFormat="0" applyFill="0" applyAlignment="0" applyProtection="0"/>
    <xf numFmtId="169" fontId="44" fillId="0" borderId="0" applyNumberFormat="0" applyFill="0" applyBorder="0" applyAlignment="0" applyProtection="0"/>
    <xf numFmtId="169" fontId="45" fillId="7" borderId="1" applyNumberFormat="0" applyAlignment="0" applyProtection="0"/>
    <xf numFmtId="169" fontId="46" fillId="0" borderId="6" applyNumberFormat="0" applyFill="0" applyAlignment="0" applyProtection="0"/>
    <xf numFmtId="169" fontId="47" fillId="22" borderId="0" applyNumberFormat="0" applyBorder="0" applyAlignment="0" applyProtection="0"/>
    <xf numFmtId="169" fontId="33" fillId="23" borderId="7" applyNumberFormat="0" applyFont="0" applyAlignment="0" applyProtection="0"/>
    <xf numFmtId="169" fontId="48" fillId="20" borderId="8" applyNumberFormat="0" applyAlignment="0" applyProtection="0"/>
    <xf numFmtId="169" fontId="49" fillId="0" borderId="0" applyNumberFormat="0" applyFill="0" applyBorder="0" applyAlignment="0" applyProtection="0"/>
    <xf numFmtId="169" fontId="50" fillId="0" borderId="9" applyNumberFormat="0" applyFill="0" applyAlignment="0" applyProtection="0"/>
    <xf numFmtId="169" fontId="51" fillId="0" borderId="0" applyNumberFormat="0" applyFill="0" applyBorder="0" applyAlignment="0" applyProtection="0"/>
    <xf numFmtId="169" fontId="33" fillId="0" borderId="0"/>
    <xf numFmtId="169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3" fillId="0" borderId="0"/>
    <xf numFmtId="169" fontId="5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33" fillId="0" borderId="0"/>
    <xf numFmtId="169" fontId="3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33" fillId="0" borderId="0"/>
    <xf numFmtId="169" fontId="33" fillId="23" borderId="7" applyNumberFormat="0" applyFont="0" applyAlignment="0" applyProtection="0"/>
    <xf numFmtId="169" fontId="33" fillId="23" borderId="7" applyNumberFormat="0" applyFont="0" applyAlignment="0" applyProtection="0"/>
    <xf numFmtId="169" fontId="33" fillId="23" borderId="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33" fillId="0" borderId="0"/>
    <xf numFmtId="169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33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3" fillId="0" borderId="0"/>
    <xf numFmtId="169" fontId="3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64" fillId="0" borderId="0" applyNumberForma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5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3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8" fillId="20" borderId="1" applyNumberFormat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0" fontId="39" fillId="21" borderId="2" applyNumberFormat="0" applyAlignment="0" applyProtection="0"/>
    <xf numFmtId="0" fontId="39" fillId="21" borderId="2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33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23" borderId="7" applyNumberFormat="0" applyFont="0" applyAlignment="0" applyProtection="0"/>
    <xf numFmtId="0" fontId="33" fillId="23" borderId="7" applyNumberFormat="0" applyFont="0" applyAlignment="0" applyProtection="0"/>
    <xf numFmtId="0" fontId="33" fillId="23" borderId="7" applyNumberFormat="0" applyFon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23" borderId="7" applyNumberFormat="0" applyFont="0" applyAlignment="0" applyProtection="0"/>
    <xf numFmtId="0" fontId="33" fillId="23" borderId="7" applyNumberFormat="0" applyFont="0" applyAlignment="0" applyProtection="0"/>
    <xf numFmtId="0" fontId="33" fillId="23" borderId="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33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26" borderId="0" applyNumberFormat="0" applyBorder="0" applyAlignment="0" applyProtection="0"/>
    <xf numFmtId="0" fontId="35" fillId="2" borderId="0" applyNumberFormat="0" applyBorder="0" applyAlignment="0" applyProtection="0"/>
    <xf numFmtId="0" fontId="53" fillId="27" borderId="0" applyNumberFormat="0" applyBorder="0" applyAlignment="0" applyProtection="0"/>
    <xf numFmtId="0" fontId="35" fillId="3" borderId="0" applyNumberFormat="0" applyBorder="0" applyAlignment="0" applyProtection="0"/>
    <xf numFmtId="0" fontId="53" fillId="28" borderId="0" applyNumberFormat="0" applyBorder="0" applyAlignment="0" applyProtection="0"/>
    <xf numFmtId="0" fontId="35" fillId="4" borderId="0" applyNumberFormat="0" applyBorder="0" applyAlignment="0" applyProtection="0"/>
    <xf numFmtId="0" fontId="53" fillId="29" borderId="0" applyNumberFormat="0" applyBorder="0" applyAlignment="0" applyProtection="0"/>
    <xf numFmtId="0" fontId="35" fillId="5" borderId="0" applyNumberFormat="0" applyBorder="0" applyAlignment="0" applyProtection="0"/>
    <xf numFmtId="0" fontId="53" fillId="30" borderId="0" applyNumberFormat="0" applyBorder="0" applyAlignment="0" applyProtection="0"/>
    <xf numFmtId="0" fontId="35" fillId="6" borderId="0" applyNumberFormat="0" applyBorder="0" applyAlignment="0" applyProtection="0"/>
    <xf numFmtId="0" fontId="53" fillId="31" borderId="0" applyNumberFormat="0" applyBorder="0" applyAlignment="0" applyProtection="0"/>
    <xf numFmtId="0" fontId="35" fillId="7" borderId="0" applyNumberFormat="0" applyBorder="0" applyAlignment="0" applyProtection="0"/>
    <xf numFmtId="0" fontId="53" fillId="32" borderId="0" applyNumberFormat="0" applyBorder="0" applyAlignment="0" applyProtection="0"/>
    <xf numFmtId="0" fontId="35" fillId="8" borderId="0" applyNumberFormat="0" applyBorder="0" applyAlignment="0" applyProtection="0"/>
    <xf numFmtId="0" fontId="53" fillId="33" borderId="0" applyNumberFormat="0" applyBorder="0" applyAlignment="0" applyProtection="0"/>
    <xf numFmtId="0" fontId="35" fillId="9" borderId="0" applyNumberFormat="0" applyBorder="0" applyAlignment="0" applyProtection="0"/>
    <xf numFmtId="0" fontId="53" fillId="34" borderId="0" applyNumberFormat="0" applyBorder="0" applyAlignment="0" applyProtection="0"/>
    <xf numFmtId="0" fontId="35" fillId="10" borderId="0" applyNumberFormat="0" applyBorder="0" applyAlignment="0" applyProtection="0"/>
    <xf numFmtId="0" fontId="53" fillId="35" borderId="0" applyNumberFormat="0" applyBorder="0" applyAlignment="0" applyProtection="0"/>
    <xf numFmtId="0" fontId="35" fillId="5" borderId="0" applyNumberFormat="0" applyBorder="0" applyAlignment="0" applyProtection="0"/>
    <xf numFmtId="0" fontId="53" fillId="36" borderId="0" applyNumberFormat="0" applyBorder="0" applyAlignment="0" applyProtection="0"/>
    <xf numFmtId="0" fontId="35" fillId="8" borderId="0" applyNumberFormat="0" applyBorder="0" applyAlignment="0" applyProtection="0"/>
    <xf numFmtId="0" fontId="53" fillId="37" borderId="0" applyNumberFormat="0" applyBorder="0" applyAlignment="0" applyProtection="0"/>
    <xf numFmtId="0" fontId="35" fillId="11" borderId="0" applyNumberFormat="0" applyBorder="0" applyAlignment="0" applyProtection="0"/>
    <xf numFmtId="0" fontId="54" fillId="38" borderId="0" applyNumberFormat="0" applyBorder="0" applyAlignment="0" applyProtection="0"/>
    <xf numFmtId="0" fontId="36" fillId="12" borderId="0" applyNumberFormat="0" applyBorder="0" applyAlignment="0" applyProtection="0"/>
    <xf numFmtId="0" fontId="54" fillId="39" borderId="0" applyNumberFormat="0" applyBorder="0" applyAlignment="0" applyProtection="0"/>
    <xf numFmtId="0" fontId="36" fillId="9" borderId="0" applyNumberFormat="0" applyBorder="0" applyAlignment="0" applyProtection="0"/>
    <xf numFmtId="0" fontId="54" fillId="40" borderId="0" applyNumberFormat="0" applyBorder="0" applyAlignment="0" applyProtection="0"/>
    <xf numFmtId="0" fontId="36" fillId="10" borderId="0" applyNumberFormat="0" applyBorder="0" applyAlignment="0" applyProtection="0"/>
    <xf numFmtId="0" fontId="54" fillId="41" borderId="0" applyNumberFormat="0" applyBorder="0" applyAlignment="0" applyProtection="0"/>
    <xf numFmtId="0" fontId="36" fillId="13" borderId="0" applyNumberFormat="0" applyBorder="0" applyAlignment="0" applyProtection="0"/>
    <xf numFmtId="0" fontId="54" fillId="42" borderId="0" applyNumberFormat="0" applyBorder="0" applyAlignment="0" applyProtection="0"/>
    <xf numFmtId="0" fontId="36" fillId="14" borderId="0" applyNumberFormat="0" applyBorder="0" applyAlignment="0" applyProtection="0"/>
    <xf numFmtId="0" fontId="54" fillId="43" borderId="0" applyNumberFormat="0" applyBorder="0" applyAlignment="0" applyProtection="0"/>
    <xf numFmtId="0" fontId="36" fillId="15" borderId="0" applyNumberFormat="0" applyBorder="0" applyAlignment="0" applyProtection="0"/>
    <xf numFmtId="0" fontId="54" fillId="44" borderId="0" applyNumberFormat="0" applyBorder="0" applyAlignment="0" applyProtection="0"/>
    <xf numFmtId="0" fontId="36" fillId="16" borderId="0" applyNumberFormat="0" applyBorder="0" applyAlignment="0" applyProtection="0"/>
    <xf numFmtId="0" fontId="54" fillId="45" borderId="0" applyNumberFormat="0" applyBorder="0" applyAlignment="0" applyProtection="0"/>
    <xf numFmtId="0" fontId="36" fillId="17" borderId="0" applyNumberFormat="0" applyBorder="0" applyAlignment="0" applyProtection="0"/>
    <xf numFmtId="0" fontId="54" fillId="46" borderId="0" applyNumberFormat="0" applyBorder="0" applyAlignment="0" applyProtection="0"/>
    <xf numFmtId="0" fontId="36" fillId="18" borderId="0" applyNumberFormat="0" applyBorder="0" applyAlignment="0" applyProtection="0"/>
    <xf numFmtId="0" fontId="54" fillId="47" borderId="0" applyNumberFormat="0" applyBorder="0" applyAlignment="0" applyProtection="0"/>
    <xf numFmtId="0" fontId="36" fillId="13" borderId="0" applyNumberFormat="0" applyBorder="0" applyAlignment="0" applyProtection="0"/>
    <xf numFmtId="0" fontId="54" fillId="48" borderId="0" applyNumberFormat="0" applyBorder="0" applyAlignment="0" applyProtection="0"/>
    <xf numFmtId="0" fontId="36" fillId="14" borderId="0" applyNumberFormat="0" applyBorder="0" applyAlignment="0" applyProtection="0"/>
    <xf numFmtId="0" fontId="54" fillId="49" borderId="0" applyNumberFormat="0" applyBorder="0" applyAlignment="0" applyProtection="0"/>
    <xf numFmtId="0" fontId="36" fillId="19" borderId="0" applyNumberFormat="0" applyBorder="0" applyAlignment="0" applyProtection="0"/>
    <xf numFmtId="0" fontId="55" fillId="50" borderId="0" applyNumberFormat="0" applyBorder="0" applyAlignment="0" applyProtection="0"/>
    <xf numFmtId="0" fontId="37" fillId="3" borderId="0" applyNumberFormat="0" applyBorder="0" applyAlignment="0" applyProtection="0"/>
    <xf numFmtId="0" fontId="56" fillId="51" borderId="18" applyNumberFormat="0" applyAlignment="0" applyProtection="0"/>
    <xf numFmtId="0" fontId="38" fillId="20" borderId="1" applyNumberFormat="0" applyAlignment="0" applyProtection="0"/>
    <xf numFmtId="0" fontId="57" fillId="52" borderId="19" applyNumberFormat="0" applyAlignment="0" applyProtection="0"/>
    <xf numFmtId="0" fontId="39" fillId="21" borderId="2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0" fillId="53" borderId="0" applyNumberFormat="0" applyBorder="0" applyAlignment="0" applyProtection="0"/>
    <xf numFmtId="0" fontId="41" fillId="4" borderId="0" applyNumberFormat="0" applyBorder="0" applyAlignment="0" applyProtection="0"/>
    <xf numFmtId="0" fontId="61" fillId="0" borderId="20" applyNumberFormat="0" applyFill="0" applyAlignment="0" applyProtection="0"/>
    <xf numFmtId="0" fontId="42" fillId="0" borderId="3" applyNumberFormat="0" applyFill="0" applyAlignment="0" applyProtection="0"/>
    <xf numFmtId="0" fontId="62" fillId="0" borderId="21" applyNumberFormat="0" applyFill="0" applyAlignment="0" applyProtection="0"/>
    <xf numFmtId="0" fontId="43" fillId="0" borderId="4" applyNumberFormat="0" applyFill="0" applyAlignment="0" applyProtection="0"/>
    <xf numFmtId="0" fontId="63" fillId="0" borderId="22" applyNumberFormat="0" applyFill="0" applyAlignment="0" applyProtection="0"/>
    <xf numFmtId="0" fontId="44" fillId="0" borderId="5" applyNumberFormat="0" applyFill="0" applyAlignment="0" applyProtection="0"/>
    <xf numFmtId="0" fontId="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54" borderId="18" applyNumberFormat="0" applyAlignment="0" applyProtection="0"/>
    <xf numFmtId="0" fontId="45" fillId="7" borderId="1" applyNumberFormat="0" applyAlignment="0" applyProtection="0"/>
    <xf numFmtId="0" fontId="66" fillId="0" borderId="23" applyNumberFormat="0" applyFill="0" applyAlignment="0" applyProtection="0"/>
    <xf numFmtId="0" fontId="46" fillId="0" borderId="6" applyNumberFormat="0" applyFill="0" applyAlignment="0" applyProtection="0"/>
    <xf numFmtId="0" fontId="67" fillId="55" borderId="0" applyNumberFormat="0" applyBorder="0" applyAlignment="0" applyProtection="0"/>
    <xf numFmtId="0" fontId="47" fillId="22" borderId="0" applyNumberFormat="0" applyBorder="0" applyAlignment="0" applyProtection="0"/>
    <xf numFmtId="0" fontId="33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56" borderId="24" applyNumberFormat="0" applyFont="0" applyAlignment="0" applyProtection="0"/>
    <xf numFmtId="0" fontId="33" fillId="23" borderId="7" applyNumberFormat="0" applyFont="0" applyAlignment="0" applyProtection="0"/>
    <xf numFmtId="0" fontId="68" fillId="51" borderId="25" applyNumberFormat="0" applyAlignment="0" applyProtection="0"/>
    <xf numFmtId="0" fontId="48" fillId="20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0" fillId="0" borderId="26" applyNumberFormat="0" applyFill="0" applyAlignment="0" applyProtection="0"/>
    <xf numFmtId="0" fontId="50" fillId="0" borderId="9" applyNumberFormat="0" applyFill="0" applyAlignment="0" applyProtection="0"/>
    <xf numFmtId="0" fontId="7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3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3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33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34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0" fontId="9" fillId="0" borderId="0"/>
    <xf numFmtId="169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3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9" fontId="9" fillId="0" borderId="0"/>
    <xf numFmtId="0" fontId="9" fillId="0" borderId="0"/>
    <xf numFmtId="169" fontId="9" fillId="0" borderId="0"/>
    <xf numFmtId="165" fontId="9" fillId="0" borderId="0" applyFont="0" applyFill="0" applyBorder="0" applyAlignment="0" applyProtection="0"/>
    <xf numFmtId="0" fontId="9" fillId="0" borderId="0"/>
    <xf numFmtId="169" fontId="33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35" fillId="2" borderId="0" applyNumberFormat="0" applyBorder="0" applyAlignment="0" applyProtection="0"/>
    <xf numFmtId="169" fontId="35" fillId="3" borderId="0" applyNumberFormat="0" applyBorder="0" applyAlignment="0" applyProtection="0"/>
    <xf numFmtId="169" fontId="35" fillId="4" borderId="0" applyNumberFormat="0" applyBorder="0" applyAlignment="0" applyProtection="0"/>
    <xf numFmtId="169" fontId="35" fillId="5" borderId="0" applyNumberFormat="0" applyBorder="0" applyAlignment="0" applyProtection="0"/>
    <xf numFmtId="169" fontId="35" fillId="6" borderId="0" applyNumberFormat="0" applyBorder="0" applyAlignment="0" applyProtection="0"/>
    <xf numFmtId="169" fontId="35" fillId="7" borderId="0" applyNumberFormat="0" applyBorder="0" applyAlignment="0" applyProtection="0"/>
    <xf numFmtId="169" fontId="35" fillId="8" borderId="0" applyNumberFormat="0" applyBorder="0" applyAlignment="0" applyProtection="0"/>
    <xf numFmtId="169" fontId="35" fillId="9" borderId="0" applyNumberFormat="0" applyBorder="0" applyAlignment="0" applyProtection="0"/>
    <xf numFmtId="169" fontId="35" fillId="10" borderId="0" applyNumberFormat="0" applyBorder="0" applyAlignment="0" applyProtection="0"/>
    <xf numFmtId="169" fontId="35" fillId="5" borderId="0" applyNumberFormat="0" applyBorder="0" applyAlignment="0" applyProtection="0"/>
    <xf numFmtId="169" fontId="35" fillId="8" borderId="0" applyNumberFormat="0" applyBorder="0" applyAlignment="0" applyProtection="0"/>
    <xf numFmtId="169" fontId="35" fillId="11" borderId="0" applyNumberFormat="0" applyBorder="0" applyAlignment="0" applyProtection="0"/>
    <xf numFmtId="169" fontId="36" fillId="12" borderId="0" applyNumberFormat="0" applyBorder="0" applyAlignment="0" applyProtection="0"/>
    <xf numFmtId="169" fontId="36" fillId="9" borderId="0" applyNumberFormat="0" applyBorder="0" applyAlignment="0" applyProtection="0"/>
    <xf numFmtId="169" fontId="36" fillId="10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5" borderId="0" applyNumberFormat="0" applyBorder="0" applyAlignment="0" applyProtection="0"/>
    <xf numFmtId="169" fontId="36" fillId="16" borderId="0" applyNumberFormat="0" applyBorder="0" applyAlignment="0" applyProtection="0"/>
    <xf numFmtId="169" fontId="36" fillId="17" borderId="0" applyNumberFormat="0" applyBorder="0" applyAlignment="0" applyProtection="0"/>
    <xf numFmtId="169" fontId="36" fillId="18" borderId="0" applyNumberFormat="0" applyBorder="0" applyAlignment="0" applyProtection="0"/>
    <xf numFmtId="169" fontId="36" fillId="13" borderId="0" applyNumberFormat="0" applyBorder="0" applyAlignment="0" applyProtection="0"/>
    <xf numFmtId="169" fontId="36" fillId="14" borderId="0" applyNumberFormat="0" applyBorder="0" applyAlignment="0" applyProtection="0"/>
    <xf numFmtId="169" fontId="36" fillId="19" borderId="0" applyNumberFormat="0" applyBorder="0" applyAlignment="0" applyProtection="0"/>
    <xf numFmtId="169" fontId="37" fillId="3" borderId="0" applyNumberFormat="0" applyBorder="0" applyAlignment="0" applyProtection="0"/>
    <xf numFmtId="169" fontId="38" fillId="20" borderId="1" applyNumberFormat="0" applyAlignment="0" applyProtection="0"/>
    <xf numFmtId="169" fontId="39" fillId="21" borderId="2" applyNumberFormat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9" fontId="40" fillId="0" borderId="0" applyNumberFormat="0" applyFill="0" applyBorder="0" applyAlignment="0" applyProtection="0"/>
    <xf numFmtId="169" fontId="41" fillId="4" borderId="0" applyNumberFormat="0" applyBorder="0" applyAlignment="0" applyProtection="0"/>
    <xf numFmtId="169" fontId="42" fillId="0" borderId="3" applyNumberFormat="0" applyFill="0" applyAlignment="0" applyProtection="0"/>
    <xf numFmtId="169" fontId="43" fillId="0" borderId="4" applyNumberFormat="0" applyFill="0" applyAlignment="0" applyProtection="0"/>
    <xf numFmtId="169" fontId="44" fillId="0" borderId="5" applyNumberFormat="0" applyFill="0" applyAlignment="0" applyProtection="0"/>
    <xf numFmtId="169" fontId="44" fillId="0" borderId="0" applyNumberFormat="0" applyFill="0" applyBorder="0" applyAlignment="0" applyProtection="0"/>
    <xf numFmtId="169" fontId="45" fillId="7" borderId="1" applyNumberFormat="0" applyAlignment="0" applyProtection="0"/>
    <xf numFmtId="169" fontId="46" fillId="0" borderId="6" applyNumberFormat="0" applyFill="0" applyAlignment="0" applyProtection="0"/>
    <xf numFmtId="169" fontId="47" fillId="22" borderId="0" applyNumberFormat="0" applyBorder="0" applyAlignment="0" applyProtection="0"/>
    <xf numFmtId="169" fontId="33" fillId="23" borderId="7" applyNumberFormat="0" applyFont="0" applyAlignment="0" applyProtection="0"/>
    <xf numFmtId="169" fontId="48" fillId="20" borderId="8" applyNumberFormat="0" applyAlignment="0" applyProtection="0"/>
    <xf numFmtId="9" fontId="33" fillId="0" borderId="0" applyFont="0" applyFill="0" applyBorder="0" applyAlignment="0" applyProtection="0"/>
    <xf numFmtId="169" fontId="49" fillId="0" borderId="0" applyNumberFormat="0" applyFill="0" applyBorder="0" applyAlignment="0" applyProtection="0"/>
    <xf numFmtId="169" fontId="50" fillId="0" borderId="9" applyNumberFormat="0" applyFill="0" applyAlignment="0" applyProtection="0"/>
    <xf numFmtId="169" fontId="51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9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9" fillId="0" borderId="0"/>
    <xf numFmtId="165" fontId="33" fillId="0" borderId="0" applyFont="0" applyFill="0" applyBorder="0" applyAlignment="0" applyProtection="0"/>
    <xf numFmtId="169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9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5" fontId="9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3" fillId="0" borderId="0"/>
    <xf numFmtId="0" fontId="9" fillId="0" borderId="0"/>
    <xf numFmtId="0" fontId="9" fillId="0" borderId="0"/>
    <xf numFmtId="164" fontId="33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0" fontId="9" fillId="0" borderId="0"/>
    <xf numFmtId="169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9" fontId="9" fillId="0" borderId="0"/>
    <xf numFmtId="0" fontId="9" fillId="0" borderId="0"/>
    <xf numFmtId="169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169" fontId="33" fillId="0" borderId="0"/>
    <xf numFmtId="169" fontId="80" fillId="0" borderId="0" applyNumberFormat="0" applyFill="0" applyBorder="0" applyAlignment="0" applyProtection="0">
      <alignment vertical="top"/>
      <protection locked="0"/>
    </xf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3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33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0" fontId="8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33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1" fillId="0" borderId="0"/>
    <xf numFmtId="9" fontId="8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4" fontId="82" fillId="24" borderId="27" applyBorder="0">
      <alignment horizontal="left" vertical="center" indent="2"/>
    </xf>
    <xf numFmtId="0" fontId="33" fillId="0" borderId="0"/>
    <xf numFmtId="0" fontId="33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33" fillId="0" borderId="0" applyFont="0" applyFill="0" applyBorder="0" applyAlignment="0" applyProtection="0"/>
    <xf numFmtId="0" fontId="4" fillId="0" borderId="0"/>
    <xf numFmtId="165" fontId="3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3" fillId="0" borderId="0"/>
    <xf numFmtId="0" fontId="83" fillId="0" borderId="0" applyNumberFormat="0" applyFill="0" applyBorder="0" applyAlignment="0" applyProtection="0"/>
    <xf numFmtId="0" fontId="84" fillId="0" borderId="20" applyNumberFormat="0" applyFill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6" fillId="0" borderId="0" applyNumberFormat="0" applyFill="0" applyBorder="0" applyAlignment="0" applyProtection="0"/>
    <xf numFmtId="0" fontId="87" fillId="53" borderId="0" applyNumberFormat="0" applyBorder="0" applyAlignment="0" applyProtection="0"/>
    <xf numFmtId="0" fontId="88" fillId="50" borderId="0" applyNumberFormat="0" applyBorder="0" applyAlignment="0" applyProtection="0"/>
    <xf numFmtId="0" fontId="89" fillId="55" borderId="0" applyNumberFormat="0" applyBorder="0" applyAlignment="0" applyProtection="0"/>
    <xf numFmtId="0" fontId="90" fillId="54" borderId="18" applyNumberFormat="0" applyAlignment="0" applyProtection="0"/>
    <xf numFmtId="0" fontId="91" fillId="51" borderId="25" applyNumberFormat="0" applyAlignment="0" applyProtection="0"/>
    <xf numFmtId="0" fontId="92" fillId="51" borderId="18" applyNumberFormat="0" applyAlignment="0" applyProtection="0"/>
    <xf numFmtId="0" fontId="93" fillId="0" borderId="23" applyNumberFormat="0" applyFill="0" applyAlignment="0" applyProtection="0"/>
    <xf numFmtId="0" fontId="94" fillId="52" borderId="19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6" applyNumberFormat="0" applyFill="0" applyAlignment="0" applyProtection="0"/>
    <xf numFmtId="0" fontId="98" fillId="44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0" fontId="98" fillId="45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98" fillId="46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40" borderId="0" applyNumberFormat="0" applyBorder="0" applyAlignment="0" applyProtection="0"/>
    <xf numFmtId="0" fontId="98" fillId="47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98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42" borderId="0" applyNumberFormat="0" applyBorder="0" applyAlignment="0" applyProtection="0"/>
    <xf numFmtId="0" fontId="98" fillId="49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56" borderId="24" applyNumberFormat="0" applyFont="0" applyAlignment="0" applyProtection="0"/>
    <xf numFmtId="0" fontId="2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101" fillId="25" borderId="13" xfId="224" applyFont="1" applyFill="1" applyBorder="1" applyAlignment="1">
      <alignment horizontal="center"/>
    </xf>
    <xf numFmtId="0" fontId="101" fillId="25" borderId="0" xfId="224" applyFont="1" applyFill="1" applyAlignment="1">
      <alignment horizontal="center"/>
    </xf>
    <xf numFmtId="165" fontId="101" fillId="25" borderId="0" xfId="163" applyFont="1" applyFill="1" applyAlignment="1">
      <alignment horizontal="center"/>
    </xf>
    <xf numFmtId="165" fontId="101" fillId="25" borderId="14" xfId="163" applyFont="1" applyFill="1" applyBorder="1" applyAlignment="1">
      <alignment horizontal="center"/>
    </xf>
    <xf numFmtId="0" fontId="101" fillId="25" borderId="0" xfId="224" applyFont="1" applyFill="1" applyAlignment="1">
      <alignment horizontal="left"/>
    </xf>
    <xf numFmtId="0" fontId="100" fillId="24" borderId="13" xfId="224" applyFont="1" applyFill="1" applyBorder="1"/>
    <xf numFmtId="0" fontId="100" fillId="24" borderId="0" xfId="224" applyFont="1" applyFill="1"/>
    <xf numFmtId="0" fontId="102" fillId="24" borderId="0" xfId="224" applyFont="1" applyFill="1" applyAlignment="1">
      <alignment horizontal="center"/>
    </xf>
    <xf numFmtId="165" fontId="102" fillId="24" borderId="0" xfId="163" applyFont="1" applyFill="1" applyAlignment="1">
      <alignment horizontal="center"/>
    </xf>
    <xf numFmtId="165" fontId="102" fillId="24" borderId="14" xfId="163" applyFont="1" applyFill="1" applyBorder="1" applyAlignment="1">
      <alignment horizontal="center"/>
    </xf>
    <xf numFmtId="0" fontId="100" fillId="24" borderId="13" xfId="224" applyFont="1" applyFill="1" applyBorder="1" applyAlignment="1">
      <alignment horizontal="center"/>
    </xf>
    <xf numFmtId="39" fontId="100" fillId="24" borderId="0" xfId="224" applyNumberFormat="1" applyFont="1" applyFill="1" applyAlignment="1">
      <alignment horizontal="left"/>
    </xf>
    <xf numFmtId="2" fontId="100" fillId="24" borderId="0" xfId="177" applyNumberFormat="1" applyFont="1" applyFill="1" applyAlignment="1">
      <alignment horizontal="center"/>
    </xf>
    <xf numFmtId="37" fontId="100" fillId="24" borderId="0" xfId="177" applyNumberFormat="1" applyFont="1" applyFill="1" applyBorder="1" applyAlignment="1">
      <alignment horizontal="center"/>
    </xf>
    <xf numFmtId="4" fontId="100" fillId="24" borderId="0" xfId="177" applyNumberFormat="1" applyFont="1" applyFill="1" applyAlignment="1">
      <alignment horizontal="center"/>
    </xf>
    <xf numFmtId="39" fontId="100" fillId="24" borderId="14" xfId="177" applyNumberFormat="1" applyFont="1" applyFill="1" applyBorder="1" applyAlignment="1">
      <alignment horizontal="center"/>
    </xf>
    <xf numFmtId="0" fontId="100" fillId="24" borderId="17" xfId="224" applyFont="1" applyFill="1" applyBorder="1"/>
    <xf numFmtId="0" fontId="100" fillId="24" borderId="15" xfId="224" applyFont="1" applyFill="1" applyBorder="1"/>
    <xf numFmtId="165" fontId="100" fillId="24" borderId="15" xfId="163" applyFont="1" applyFill="1" applyBorder="1"/>
    <xf numFmtId="37" fontId="101" fillId="24" borderId="15" xfId="177" applyNumberFormat="1" applyFont="1" applyFill="1" applyBorder="1" applyAlignment="1">
      <alignment horizontal="center"/>
    </xf>
    <xf numFmtId="165" fontId="101" fillId="24" borderId="15" xfId="163" applyFont="1" applyFill="1" applyBorder="1" applyAlignment="1">
      <alignment horizontal="right"/>
    </xf>
    <xf numFmtId="39" fontId="101" fillId="24" borderId="16" xfId="177" applyNumberFormat="1" applyFont="1" applyFill="1" applyBorder="1" applyAlignment="1">
      <alignment horizontal="center"/>
    </xf>
    <xf numFmtId="0" fontId="100" fillId="25" borderId="10" xfId="0" applyFont="1" applyFill="1" applyBorder="1"/>
    <xf numFmtId="0" fontId="100" fillId="24" borderId="13" xfId="0" applyFont="1" applyFill="1" applyBorder="1"/>
    <xf numFmtId="0" fontId="100" fillId="24" borderId="0" xfId="0" applyFont="1" applyFill="1"/>
    <xf numFmtId="0" fontId="101" fillId="24" borderId="0" xfId="0" applyFont="1" applyFill="1" applyAlignment="1">
      <alignment horizontal="right"/>
    </xf>
    <xf numFmtId="0" fontId="101" fillId="24" borderId="0" xfId="0" applyFont="1" applyFill="1" applyAlignment="1">
      <alignment horizontal="center"/>
    </xf>
    <xf numFmtId="0" fontId="101" fillId="24" borderId="14" xfId="0" applyFont="1" applyFill="1" applyBorder="1" applyAlignment="1">
      <alignment horizontal="center"/>
    </xf>
    <xf numFmtId="0" fontId="100" fillId="25" borderId="13" xfId="0" applyFont="1" applyFill="1" applyBorder="1"/>
    <xf numFmtId="0" fontId="101" fillId="25" borderId="0" xfId="0" applyFont="1" applyFill="1"/>
    <xf numFmtId="165" fontId="100" fillId="25" borderId="0" xfId="30762" applyFont="1" applyFill="1" applyBorder="1" applyAlignment="1">
      <alignment horizontal="center"/>
    </xf>
    <xf numFmtId="10" fontId="103" fillId="25" borderId="0" xfId="290" applyNumberFormat="1" applyFont="1" applyFill="1" applyBorder="1" applyAlignment="1">
      <alignment horizontal="center"/>
    </xf>
    <xf numFmtId="10" fontId="100" fillId="25" borderId="14" xfId="290" applyNumberFormat="1" applyFont="1" applyFill="1" applyBorder="1" applyAlignment="1">
      <alignment horizontal="center"/>
    </xf>
    <xf numFmtId="165" fontId="100" fillId="25" borderId="0" xfId="30762" applyFont="1" applyFill="1" applyBorder="1" applyAlignment="1">
      <alignment horizontal="center" wrapText="1"/>
    </xf>
    <xf numFmtId="0" fontId="104" fillId="24" borderId="0" xfId="0" applyFont="1" applyFill="1"/>
    <xf numFmtId="0" fontId="105" fillId="24" borderId="0" xfId="0" applyFont="1" applyFill="1"/>
    <xf numFmtId="0" fontId="105" fillId="24" borderId="14" xfId="0" applyFont="1" applyFill="1" applyBorder="1"/>
    <xf numFmtId="0" fontId="104" fillId="25" borderId="0" xfId="0" applyFont="1" applyFill="1"/>
    <xf numFmtId="0" fontId="101" fillId="24" borderId="0" xfId="0" applyFont="1" applyFill="1"/>
    <xf numFmtId="0" fontId="101" fillId="24" borderId="0" xfId="0" applyFont="1" applyFill="1" applyAlignment="1">
      <alignment horizontal="center" wrapText="1"/>
    </xf>
    <xf numFmtId="10" fontId="106" fillId="24" borderId="0" xfId="287" applyNumberFormat="1" applyFont="1" applyFill="1" applyBorder="1" applyAlignment="1">
      <alignment horizontal="center"/>
    </xf>
    <xf numFmtId="2" fontId="100" fillId="0" borderId="0" xfId="0" applyNumberFormat="1" applyFont="1" applyAlignment="1">
      <alignment horizontal="center"/>
    </xf>
    <xf numFmtId="165" fontId="100" fillId="24" borderId="0" xfId="163" applyFont="1" applyFill="1" applyBorder="1"/>
    <xf numFmtId="10" fontId="103" fillId="24" borderId="0" xfId="287" applyNumberFormat="1" applyFont="1" applyFill="1" applyBorder="1" applyAlignment="1">
      <alignment horizontal="center"/>
    </xf>
    <xf numFmtId="2" fontId="100" fillId="24" borderId="14" xfId="0" applyNumberFormat="1" applyFont="1" applyFill="1" applyBorder="1" applyAlignment="1">
      <alignment horizontal="center"/>
    </xf>
    <xf numFmtId="0" fontId="100" fillId="25" borderId="17" xfId="0" applyFont="1" applyFill="1" applyBorder="1"/>
    <xf numFmtId="0" fontId="100" fillId="25" borderId="15" xfId="0" applyFont="1" applyFill="1" applyBorder="1"/>
    <xf numFmtId="0" fontId="100" fillId="25" borderId="16" xfId="0" applyFont="1" applyFill="1" applyBorder="1"/>
    <xf numFmtId="0" fontId="108" fillId="24" borderId="0" xfId="0" applyFont="1" applyFill="1"/>
    <xf numFmtId="9" fontId="100" fillId="24" borderId="0" xfId="287" applyFont="1" applyFill="1"/>
    <xf numFmtId="0" fontId="100" fillId="24" borderId="0" xfId="0" applyFont="1" applyFill="1" applyAlignment="1">
      <alignment horizontal="right"/>
    </xf>
    <xf numFmtId="0" fontId="100" fillId="0" borderId="0" xfId="239" applyFont="1"/>
    <xf numFmtId="4" fontId="100" fillId="0" borderId="0" xfId="239" applyNumberFormat="1" applyFont="1" applyAlignment="1">
      <alignment horizontal="left"/>
    </xf>
    <xf numFmtId="165" fontId="109" fillId="0" borderId="0" xfId="173" applyFont="1"/>
    <xf numFmtId="10" fontId="109" fillId="0" borderId="0" xfId="287" applyNumberFormat="1" applyFont="1"/>
    <xf numFmtId="10" fontId="109" fillId="0" borderId="0" xfId="300" applyNumberFormat="1" applyFont="1"/>
    <xf numFmtId="0" fontId="109" fillId="0" borderId="0" xfId="239" applyFont="1"/>
    <xf numFmtId="0" fontId="109" fillId="0" borderId="0" xfId="239" applyFont="1" applyAlignment="1">
      <alignment horizontal="right"/>
    </xf>
    <xf numFmtId="167" fontId="109" fillId="0" borderId="0" xfId="239" applyNumberFormat="1" applyFont="1" applyAlignment="1">
      <alignment horizontal="right"/>
    </xf>
    <xf numFmtId="0" fontId="101" fillId="0" borderId="10" xfId="239" applyFont="1" applyBorder="1"/>
    <xf numFmtId="0" fontId="101" fillId="0" borderId="11" xfId="239" applyFont="1" applyBorder="1"/>
    <xf numFmtId="14" fontId="101" fillId="0" borderId="11" xfId="173" applyNumberFormat="1" applyFont="1" applyBorder="1" applyAlignment="1">
      <alignment horizontal="left" textRotation="60"/>
    </xf>
    <xf numFmtId="10" fontId="101" fillId="0" borderId="11" xfId="287" applyNumberFormat="1" applyFont="1" applyBorder="1" applyAlignment="1">
      <alignment horizontal="left" textRotation="60"/>
    </xf>
    <xf numFmtId="165" fontId="101" fillId="0" borderId="11" xfId="173" applyFont="1" applyBorder="1" applyAlignment="1">
      <alignment horizontal="left" textRotation="60"/>
    </xf>
    <xf numFmtId="10" fontId="101" fillId="57" borderId="11" xfId="287" applyNumberFormat="1" applyFont="1" applyFill="1" applyBorder="1" applyAlignment="1">
      <alignment horizontal="left" textRotation="60"/>
    </xf>
    <xf numFmtId="15" fontId="101" fillId="0" borderId="11" xfId="239" applyNumberFormat="1" applyFont="1" applyBorder="1" applyAlignment="1">
      <alignment horizontal="left" textRotation="60"/>
    </xf>
    <xf numFmtId="15" fontId="101" fillId="0" borderId="11" xfId="239" applyNumberFormat="1" applyFont="1" applyBorder="1" applyAlignment="1">
      <alignment horizontal="center" textRotation="60"/>
    </xf>
    <xf numFmtId="167" fontId="101" fillId="0" borderId="11" xfId="239" applyNumberFormat="1" applyFont="1" applyBorder="1" applyAlignment="1">
      <alignment horizontal="center" textRotation="60"/>
    </xf>
    <xf numFmtId="167" fontId="101" fillId="0" borderId="12" xfId="239" applyNumberFormat="1" applyFont="1" applyBorder="1" applyAlignment="1">
      <alignment horizontal="center" textRotation="60"/>
    </xf>
    <xf numFmtId="0" fontId="109" fillId="0" borderId="12" xfId="239" applyFont="1" applyBorder="1"/>
    <xf numFmtId="0" fontId="101" fillId="0" borderId="13" xfId="239" applyFont="1" applyBorder="1"/>
    <xf numFmtId="0" fontId="101" fillId="0" borderId="0" xfId="239" applyFont="1"/>
    <xf numFmtId="165" fontId="110" fillId="0" borderId="0" xfId="173" applyFont="1" applyBorder="1" applyAlignment="1">
      <alignment horizontal="center"/>
    </xf>
    <xf numFmtId="10" fontId="101" fillId="0" borderId="0" xfId="287" applyNumberFormat="1" applyFont="1" applyBorder="1" applyAlignment="1">
      <alignment horizontal="center"/>
    </xf>
    <xf numFmtId="165" fontId="101" fillId="0" borderId="0" xfId="173" applyFont="1" applyBorder="1" applyAlignment="1">
      <alignment horizontal="center"/>
    </xf>
    <xf numFmtId="0" fontId="102" fillId="0" borderId="0" xfId="239" applyFont="1" applyAlignment="1">
      <alignment horizontal="center"/>
    </xf>
    <xf numFmtId="0" fontId="110" fillId="0" borderId="0" xfId="239" applyFont="1" applyAlignment="1">
      <alignment horizontal="right"/>
    </xf>
    <xf numFmtId="167" fontId="101" fillId="0" borderId="0" xfId="239" applyNumberFormat="1" applyFont="1" applyAlignment="1">
      <alignment horizontal="right"/>
    </xf>
    <xf numFmtId="167" fontId="101" fillId="0" borderId="14" xfId="239" applyNumberFormat="1" applyFont="1" applyBorder="1" applyAlignment="1">
      <alignment horizontal="right"/>
    </xf>
    <xf numFmtId="0" fontId="111" fillId="58" borderId="13" xfId="239" applyFont="1" applyFill="1" applyBorder="1"/>
    <xf numFmtId="4" fontId="111" fillId="58" borderId="0" xfId="239" applyNumberFormat="1" applyFont="1" applyFill="1" applyAlignment="1">
      <alignment horizontal="left"/>
    </xf>
    <xf numFmtId="4" fontId="111" fillId="58" borderId="0" xfId="239" applyNumberFormat="1" applyFont="1" applyFill="1" applyAlignment="1">
      <alignment horizontal="center"/>
    </xf>
    <xf numFmtId="166" fontId="111" fillId="58" borderId="0" xfId="2142" applyNumberFormat="1" applyFont="1" applyFill="1" applyBorder="1" applyAlignment="1">
      <alignment horizontal="left"/>
    </xf>
    <xf numFmtId="165" fontId="109" fillId="58" borderId="0" xfId="173" applyFont="1" applyFill="1" applyBorder="1"/>
    <xf numFmtId="10" fontId="109" fillId="58" borderId="0" xfId="287" applyNumberFormat="1" applyFont="1" applyFill="1" applyBorder="1"/>
    <xf numFmtId="0" fontId="109" fillId="58" borderId="0" xfId="239" applyFont="1" applyFill="1"/>
    <xf numFmtId="165" fontId="109" fillId="58" borderId="0" xfId="2142" applyFont="1" applyFill="1" applyBorder="1" applyAlignment="1">
      <alignment horizontal="right"/>
    </xf>
    <xf numFmtId="167" fontId="109" fillId="58" borderId="0" xfId="239" applyNumberFormat="1" applyFont="1" applyFill="1" applyAlignment="1">
      <alignment horizontal="right"/>
    </xf>
    <xf numFmtId="167" fontId="109" fillId="58" borderId="14" xfId="239" applyNumberFormat="1" applyFont="1" applyFill="1" applyBorder="1" applyAlignment="1">
      <alignment horizontal="right"/>
    </xf>
    <xf numFmtId="0" fontId="112" fillId="0" borderId="13" xfId="239" applyFont="1" applyBorder="1" applyAlignment="1">
      <alignment horizontal="right"/>
    </xf>
    <xf numFmtId="40" fontId="109" fillId="0" borderId="0" xfId="173" applyNumberFormat="1" applyFont="1" applyBorder="1" applyAlignment="1">
      <alignment horizontal="center"/>
    </xf>
    <xf numFmtId="10" fontId="109" fillId="0" borderId="0" xfId="287" applyNumberFormat="1" applyFont="1" applyBorder="1"/>
    <xf numFmtId="166" fontId="109" fillId="0" borderId="0" xfId="2142" applyNumberFormat="1" applyFont="1" applyBorder="1"/>
    <xf numFmtId="165" fontId="109" fillId="0" borderId="0" xfId="173" applyFont="1" applyBorder="1"/>
    <xf numFmtId="165" fontId="109" fillId="0" borderId="0" xfId="2142" applyFont="1" applyBorder="1" applyAlignment="1">
      <alignment horizontal="right"/>
    </xf>
    <xf numFmtId="167" fontId="109" fillId="0" borderId="14" xfId="239" applyNumberFormat="1" applyFont="1" applyBorder="1" applyAlignment="1">
      <alignment horizontal="right"/>
    </xf>
    <xf numFmtId="4" fontId="100" fillId="59" borderId="0" xfId="239" applyNumberFormat="1" applyFont="1" applyFill="1" applyAlignment="1">
      <alignment horizontal="left"/>
    </xf>
    <xf numFmtId="40" fontId="109" fillId="59" borderId="0" xfId="173" applyNumberFormat="1" applyFont="1" applyFill="1" applyBorder="1" applyAlignment="1">
      <alignment horizontal="center"/>
    </xf>
    <xf numFmtId="10" fontId="109" fillId="59" borderId="0" xfId="287" applyNumberFormat="1" applyFont="1" applyFill="1" applyBorder="1"/>
    <xf numFmtId="166" fontId="109" fillId="59" borderId="0" xfId="2142" applyNumberFormat="1" applyFont="1" applyFill="1" applyBorder="1"/>
    <xf numFmtId="165" fontId="109" fillId="59" borderId="0" xfId="173" applyFont="1" applyFill="1" applyBorder="1"/>
    <xf numFmtId="0" fontId="109" fillId="59" borderId="0" xfId="239" applyFont="1" applyFill="1"/>
    <xf numFmtId="165" fontId="109" fillId="59" borderId="0" xfId="2142" applyFont="1" applyFill="1" applyBorder="1" applyAlignment="1">
      <alignment horizontal="right"/>
    </xf>
    <xf numFmtId="167" fontId="109" fillId="59" borderId="0" xfId="239" applyNumberFormat="1" applyFont="1" applyFill="1" applyAlignment="1">
      <alignment horizontal="right"/>
    </xf>
    <xf numFmtId="167" fontId="109" fillId="59" borderId="14" xfId="239" applyNumberFormat="1" applyFont="1" applyFill="1" applyBorder="1" applyAlignment="1">
      <alignment horizontal="right"/>
    </xf>
    <xf numFmtId="40" fontId="109" fillId="58" borderId="0" xfId="173" applyNumberFormat="1" applyFont="1" applyFill="1" applyBorder="1" applyAlignment="1">
      <alignment horizontal="center"/>
    </xf>
    <xf numFmtId="166" fontId="109" fillId="58" borderId="0" xfId="2142" applyNumberFormat="1" applyFont="1" applyFill="1" applyBorder="1"/>
    <xf numFmtId="0" fontId="111" fillId="0" borderId="0" xfId="239" applyFont="1"/>
    <xf numFmtId="168" fontId="112" fillId="0" borderId="13" xfId="239" applyNumberFormat="1" applyFont="1" applyBorder="1" applyAlignment="1">
      <alignment horizontal="right"/>
    </xf>
    <xf numFmtId="4" fontId="100" fillId="57" borderId="0" xfId="239" applyNumberFormat="1" applyFont="1" applyFill="1" applyAlignment="1">
      <alignment horizontal="left"/>
    </xf>
    <xf numFmtId="40" fontId="109" fillId="57" borderId="0" xfId="173" applyNumberFormat="1" applyFont="1" applyFill="1" applyBorder="1" applyAlignment="1">
      <alignment horizontal="center"/>
    </xf>
    <xf numFmtId="10" fontId="109" fillId="57" borderId="0" xfId="287" applyNumberFormat="1" applyFont="1" applyFill="1" applyBorder="1"/>
    <xf numFmtId="166" fontId="109" fillId="57" borderId="0" xfId="2142" applyNumberFormat="1" applyFont="1" applyFill="1" applyBorder="1"/>
    <xf numFmtId="165" fontId="109" fillId="57" borderId="0" xfId="173" applyFont="1" applyFill="1" applyBorder="1"/>
    <xf numFmtId="0" fontId="109" fillId="57" borderId="0" xfId="239" applyFont="1" applyFill="1"/>
    <xf numFmtId="165" fontId="109" fillId="57" borderId="0" xfId="2142" applyFont="1" applyFill="1" applyBorder="1" applyAlignment="1">
      <alignment horizontal="right"/>
    </xf>
    <xf numFmtId="167" fontId="109" fillId="57" borderId="0" xfId="239" applyNumberFormat="1" applyFont="1" applyFill="1" applyAlignment="1">
      <alignment horizontal="right"/>
    </xf>
    <xf numFmtId="167" fontId="109" fillId="57" borderId="14" xfId="239" applyNumberFormat="1" applyFont="1" applyFill="1" applyBorder="1" applyAlignment="1">
      <alignment horizontal="right"/>
    </xf>
    <xf numFmtId="0" fontId="100" fillId="59" borderId="0" xfId="239" applyFont="1" applyFill="1"/>
    <xf numFmtId="0" fontId="109" fillId="0" borderId="0" xfId="13955" applyNumberFormat="1" applyFont="1"/>
    <xf numFmtId="40" fontId="111" fillId="58" borderId="13" xfId="173" applyNumberFormat="1" applyFont="1" applyFill="1" applyBorder="1" applyAlignment="1">
      <alignment horizontal="left"/>
    </xf>
    <xf numFmtId="40" fontId="109" fillId="58" borderId="14" xfId="173" applyNumberFormat="1" applyFont="1" applyFill="1" applyBorder="1" applyAlignment="1">
      <alignment horizontal="center"/>
    </xf>
    <xf numFmtId="0" fontId="112" fillId="0" borderId="13" xfId="13955" applyNumberFormat="1" applyFont="1" applyBorder="1" applyAlignment="1">
      <alignment horizontal="right"/>
    </xf>
    <xf numFmtId="166" fontId="109" fillId="0" borderId="0" xfId="2142" applyNumberFormat="1" applyFont="1" applyFill="1"/>
    <xf numFmtId="40" fontId="109" fillId="59" borderId="0" xfId="173" applyNumberFormat="1" applyFont="1" applyFill="1" applyAlignment="1">
      <alignment horizontal="center"/>
    </xf>
    <xf numFmtId="10" fontId="109" fillId="59" borderId="0" xfId="287" applyNumberFormat="1" applyFont="1" applyFill="1"/>
    <xf numFmtId="165" fontId="109" fillId="59" borderId="0" xfId="173" applyFont="1" applyFill="1"/>
    <xf numFmtId="165" fontId="109" fillId="59" borderId="0" xfId="2142" applyFont="1" applyFill="1" applyAlignment="1">
      <alignment horizontal="right"/>
    </xf>
    <xf numFmtId="40" fontId="109" fillId="0" borderId="0" xfId="173" applyNumberFormat="1" applyFont="1" applyAlignment="1">
      <alignment horizontal="center"/>
    </xf>
    <xf numFmtId="166" fontId="109" fillId="0" borderId="0" xfId="2142" applyNumberFormat="1" applyFont="1"/>
    <xf numFmtId="165" fontId="109" fillId="0" borderId="0" xfId="2142" applyFont="1" applyAlignment="1">
      <alignment horizontal="right"/>
    </xf>
    <xf numFmtId="2" fontId="109" fillId="57" borderId="0" xfId="239" applyNumberFormat="1" applyFont="1" applyFill="1"/>
    <xf numFmtId="0" fontId="112" fillId="0" borderId="17" xfId="13955" applyNumberFormat="1" applyFont="1" applyBorder="1" applyAlignment="1">
      <alignment horizontal="right"/>
    </xf>
    <xf numFmtId="4" fontId="100" fillId="59" borderId="15" xfId="239" applyNumberFormat="1" applyFont="1" applyFill="1" applyBorder="1" applyAlignment="1">
      <alignment horizontal="left"/>
    </xf>
    <xf numFmtId="40" fontId="109" fillId="59" borderId="15" xfId="173" applyNumberFormat="1" applyFont="1" applyFill="1" applyBorder="1" applyAlignment="1">
      <alignment horizontal="center"/>
    </xf>
    <xf numFmtId="10" fontId="109" fillId="59" borderId="15" xfId="287" applyNumberFormat="1" applyFont="1" applyFill="1" applyBorder="1"/>
    <xf numFmtId="166" fontId="109" fillId="59" borderId="15" xfId="2142" applyNumberFormat="1" applyFont="1" applyFill="1" applyBorder="1"/>
    <xf numFmtId="165" fontId="109" fillId="59" borderId="15" xfId="173" applyFont="1" applyFill="1" applyBorder="1"/>
    <xf numFmtId="0" fontId="109" fillId="59" borderId="15" xfId="239" applyFont="1" applyFill="1" applyBorder="1"/>
    <xf numFmtId="165" fontId="109" fillId="59" borderId="15" xfId="2142" applyFont="1" applyFill="1" applyBorder="1" applyAlignment="1">
      <alignment horizontal="right"/>
    </xf>
    <xf numFmtId="167" fontId="109" fillId="59" borderId="15" xfId="239" applyNumberFormat="1" applyFont="1" applyFill="1" applyBorder="1" applyAlignment="1">
      <alignment horizontal="right"/>
    </xf>
    <xf numFmtId="167" fontId="109" fillId="59" borderId="16" xfId="239" applyNumberFormat="1" applyFont="1" applyFill="1" applyBorder="1" applyAlignment="1">
      <alignment horizontal="right"/>
    </xf>
    <xf numFmtId="0" fontId="113" fillId="0" borderId="0" xfId="0" applyFont="1"/>
    <xf numFmtId="0" fontId="100" fillId="0" borderId="0" xfId="0" applyFont="1"/>
    <xf numFmtId="0" fontId="101" fillId="0" borderId="0" xfId="0" applyFont="1"/>
    <xf numFmtId="0" fontId="104" fillId="0" borderId="0" xfId="0" applyFont="1" applyAlignment="1">
      <alignment horizontal="center"/>
    </xf>
    <xf numFmtId="17" fontId="100" fillId="0" borderId="0" xfId="0" applyNumberFormat="1" applyFont="1"/>
    <xf numFmtId="0" fontId="114" fillId="24" borderId="0" xfId="0" applyFont="1" applyFill="1"/>
    <xf numFmtId="0" fontId="115" fillId="24" borderId="0" xfId="0" applyFont="1" applyFill="1"/>
    <xf numFmtId="165" fontId="113" fillId="24" borderId="0" xfId="30763" applyFont="1" applyFill="1"/>
    <xf numFmtId="0" fontId="100" fillId="24" borderId="0" xfId="0" applyFont="1" applyFill="1" applyAlignment="1">
      <alignment horizontal="center"/>
    </xf>
    <xf numFmtId="165" fontId="115" fillId="24" borderId="0" xfId="30763" applyFont="1" applyFill="1"/>
    <xf numFmtId="10" fontId="115" fillId="24" borderId="0" xfId="290" applyNumberFormat="1" applyFont="1" applyFill="1"/>
    <xf numFmtId="165" fontId="100" fillId="24" borderId="0" xfId="30763" applyFont="1" applyFill="1"/>
    <xf numFmtId="4" fontId="100" fillId="24" borderId="0" xfId="0" applyNumberFormat="1" applyFont="1" applyFill="1"/>
    <xf numFmtId="165" fontId="100" fillId="24" borderId="0" xfId="0" applyNumberFormat="1" applyFont="1" applyFill="1"/>
    <xf numFmtId="4" fontId="113" fillId="0" borderId="0" xfId="0" applyNumberFormat="1" applyFont="1"/>
    <xf numFmtId="9" fontId="100" fillId="24" borderId="0" xfId="290" applyFont="1" applyFill="1"/>
    <xf numFmtId="0" fontId="113" fillId="24" borderId="0" xfId="0" applyFont="1" applyFill="1"/>
    <xf numFmtId="39" fontId="113" fillId="24" borderId="0" xfId="0" applyNumberFormat="1" applyFont="1" applyFill="1" applyAlignment="1">
      <alignment horizontal="left"/>
    </xf>
    <xf numFmtId="165" fontId="113" fillId="24" borderId="0" xfId="163" applyFont="1" applyFill="1"/>
    <xf numFmtId="169" fontId="100" fillId="60" borderId="28" xfId="550" applyNumberFormat="1" applyFont="1" applyFill="1" applyBorder="1"/>
    <xf numFmtId="0" fontId="101" fillId="59" borderId="28" xfId="0" applyFont="1" applyFill="1" applyBorder="1" applyAlignment="1">
      <alignment horizontal="center"/>
    </xf>
    <xf numFmtId="169" fontId="101" fillId="60" borderId="34" xfId="550" applyNumberFormat="1" applyFont="1" applyFill="1" applyBorder="1" applyAlignment="1">
      <alignment horizontal="center"/>
    </xf>
    <xf numFmtId="0" fontId="100" fillId="25" borderId="31" xfId="550" applyFont="1" applyFill="1" applyBorder="1"/>
    <xf numFmtId="0" fontId="101" fillId="25" borderId="31" xfId="550" applyFont="1" applyFill="1" applyBorder="1" applyAlignment="1">
      <alignment horizontal="center"/>
    </xf>
    <xf numFmtId="0" fontId="101" fillId="25" borderId="35" xfId="550" applyFont="1" applyFill="1" applyBorder="1" applyAlignment="1">
      <alignment horizontal="center"/>
    </xf>
    <xf numFmtId="0" fontId="101" fillId="57" borderId="34" xfId="550" applyFont="1" applyFill="1" applyBorder="1"/>
    <xf numFmtId="165" fontId="100" fillId="57" borderId="36" xfId="546" applyFont="1" applyFill="1" applyBorder="1" applyAlignment="1">
      <alignment horizontal="center"/>
    </xf>
    <xf numFmtId="9" fontId="101" fillId="57" borderId="34" xfId="544" applyFont="1" applyFill="1" applyBorder="1" applyAlignment="1">
      <alignment horizontal="center"/>
    </xf>
    <xf numFmtId="0" fontId="101" fillId="57" borderId="36" xfId="550" applyFont="1" applyFill="1" applyBorder="1"/>
    <xf numFmtId="38" fontId="101" fillId="57" borderId="36" xfId="546" applyNumberFormat="1" applyFont="1" applyFill="1" applyBorder="1" applyAlignment="1">
      <alignment horizontal="center"/>
    </xf>
    <xf numFmtId="9" fontId="101" fillId="57" borderId="36" xfId="544" applyFont="1" applyFill="1" applyBorder="1" applyAlignment="1">
      <alignment horizontal="center"/>
    </xf>
    <xf numFmtId="0" fontId="100" fillId="57" borderId="36" xfId="550" applyFont="1" applyFill="1" applyBorder="1"/>
    <xf numFmtId="38" fontId="100" fillId="57" borderId="36" xfId="546" applyNumberFormat="1" applyFont="1" applyFill="1" applyBorder="1" applyAlignment="1">
      <alignment horizontal="center"/>
    </xf>
    <xf numFmtId="0" fontId="101" fillId="24" borderId="36" xfId="550" applyFont="1" applyFill="1" applyBorder="1"/>
    <xf numFmtId="0" fontId="100" fillId="57" borderId="36" xfId="550" applyFont="1" applyFill="1" applyBorder="1" applyAlignment="1">
      <alignment wrapText="1"/>
    </xf>
    <xf numFmtId="9" fontId="100" fillId="57" borderId="36" xfId="544" applyFont="1" applyFill="1" applyBorder="1" applyAlignment="1">
      <alignment horizontal="center"/>
    </xf>
    <xf numFmtId="38" fontId="101" fillId="57" borderId="37" xfId="546" applyNumberFormat="1" applyFont="1" applyFill="1" applyBorder="1" applyAlignment="1">
      <alignment horizontal="center"/>
    </xf>
    <xf numFmtId="9" fontId="101" fillId="57" borderId="37" xfId="544" applyFont="1" applyFill="1" applyBorder="1" applyAlignment="1">
      <alignment horizontal="center"/>
    </xf>
    <xf numFmtId="0" fontId="101" fillId="0" borderId="37" xfId="550" applyFont="1" applyBorder="1" applyAlignment="1">
      <alignment horizontal="left"/>
    </xf>
    <xf numFmtId="0" fontId="101" fillId="57" borderId="38" xfId="550" applyFont="1" applyFill="1" applyBorder="1" applyAlignment="1">
      <alignment horizontal="left"/>
    </xf>
    <xf numFmtId="0" fontId="100" fillId="57" borderId="38" xfId="550" applyFont="1" applyFill="1" applyBorder="1" applyAlignment="1">
      <alignment horizontal="left"/>
    </xf>
    <xf numFmtId="0" fontId="101" fillId="57" borderId="39" xfId="550" applyFont="1" applyFill="1" applyBorder="1" applyAlignment="1">
      <alignment horizontal="justify"/>
    </xf>
    <xf numFmtId="0" fontId="101" fillId="25" borderId="10" xfId="224" applyFont="1" applyFill="1" applyBorder="1" applyAlignment="1">
      <alignment horizontal="center"/>
    </xf>
    <xf numFmtId="0" fontId="101" fillId="25" borderId="11" xfId="224" applyFont="1" applyFill="1" applyBorder="1" applyAlignment="1">
      <alignment horizontal="center"/>
    </xf>
    <xf numFmtId="0" fontId="101" fillId="25" borderId="12" xfId="224" applyFont="1" applyFill="1" applyBorder="1" applyAlignment="1">
      <alignment horizontal="center"/>
    </xf>
    <xf numFmtId="4" fontId="100" fillId="25" borderId="0" xfId="0" applyNumberFormat="1" applyFont="1" applyFill="1" applyAlignment="1">
      <alignment horizontal="center"/>
    </xf>
    <xf numFmtId="4" fontId="100" fillId="25" borderId="14" xfId="0" applyNumberFormat="1" applyFont="1" applyFill="1" applyBorder="1" applyAlignment="1">
      <alignment horizontal="center"/>
    </xf>
    <xf numFmtId="0" fontId="101" fillId="25" borderId="11" xfId="0" applyFont="1" applyFill="1" applyBorder="1" applyAlignment="1">
      <alignment horizontal="center"/>
    </xf>
    <xf numFmtId="0" fontId="101" fillId="25" borderId="12" xfId="0" applyFont="1" applyFill="1" applyBorder="1" applyAlignment="1">
      <alignment horizontal="center"/>
    </xf>
    <xf numFmtId="14" fontId="101" fillId="25" borderId="0" xfId="0" applyNumberFormat="1" applyFont="1" applyFill="1" applyAlignment="1">
      <alignment horizontal="center"/>
    </xf>
    <xf numFmtId="0" fontId="101" fillId="25" borderId="0" xfId="0" applyFont="1" applyFill="1" applyAlignment="1">
      <alignment horizontal="center"/>
    </xf>
    <xf numFmtId="14" fontId="101" fillId="25" borderId="14" xfId="0" applyNumberFormat="1" applyFont="1" applyFill="1" applyBorder="1" applyAlignment="1">
      <alignment horizontal="center"/>
    </xf>
    <xf numFmtId="3" fontId="100" fillId="25" borderId="0" xfId="0" applyNumberFormat="1" applyFont="1" applyFill="1" applyAlignment="1">
      <alignment horizontal="center"/>
    </xf>
    <xf numFmtId="3" fontId="100" fillId="25" borderId="14" xfId="0" applyNumberFormat="1" applyFont="1" applyFill="1" applyBorder="1" applyAlignment="1">
      <alignment horizontal="center"/>
    </xf>
    <xf numFmtId="0" fontId="107" fillId="24" borderId="0" xfId="0" applyFont="1" applyFill="1" applyAlignment="1">
      <alignment horizontal="center"/>
    </xf>
    <xf numFmtId="0" fontId="101" fillId="25" borderId="28" xfId="550" applyFont="1" applyFill="1" applyBorder="1" applyAlignment="1">
      <alignment horizontal="center"/>
    </xf>
    <xf numFmtId="0" fontId="101" fillId="25" borderId="29" xfId="550" applyFont="1" applyFill="1" applyBorder="1" applyAlignment="1">
      <alignment horizontal="center"/>
    </xf>
    <xf numFmtId="0" fontId="101" fillId="25" borderId="30" xfId="550" applyFont="1" applyFill="1" applyBorder="1" applyAlignment="1">
      <alignment horizontal="center"/>
    </xf>
    <xf numFmtId="169" fontId="101" fillId="60" borderId="31" xfId="0" applyNumberFormat="1" applyFont="1" applyFill="1" applyBorder="1" applyAlignment="1">
      <alignment horizontal="center"/>
    </xf>
    <xf numFmtId="169" fontId="101" fillId="60" borderId="32" xfId="0" applyNumberFormat="1" applyFont="1" applyFill="1" applyBorder="1" applyAlignment="1">
      <alignment horizontal="center"/>
    </xf>
    <xf numFmtId="169" fontId="101" fillId="60" borderId="33" xfId="0" applyNumberFormat="1" applyFont="1" applyFill="1" applyBorder="1" applyAlignment="1">
      <alignment horizontal="center"/>
    </xf>
  </cellXfs>
  <cellStyles count="34733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11" xfId="34732" xr:uid="{AF267571-D7C5-4A0D-AC56-3FCE538C447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2 4" xfId="34731" xr:uid="{630E9DEE-14D5-49C1-9BAF-FB74D28CADE5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21</xdr:col>
      <xdr:colOff>129540</xdr:colOff>
      <xdr:row>27</xdr:row>
      <xdr:rowOff>138689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470C0D-3D34-9B86-FF5F-E92D1DCCDD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56"/>
        <a:stretch/>
      </xdr:blipFill>
      <xdr:spPr>
        <a:xfrm>
          <a:off x="0" y="22860"/>
          <a:ext cx="13144500" cy="4642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5:JH213"/>
  <sheetViews>
    <sheetView showGridLines="0" tabSelected="1" zoomScaleNormal="100" zoomScaleSheetLayoutView="20" workbookViewId="0">
      <selection activeCell="AA148" sqref="AA148"/>
    </sheetView>
  </sheetViews>
  <sheetFormatPr defaultColWidth="9.109375" defaultRowHeight="13.2" x14ac:dyDescent="0.25"/>
  <cols>
    <col min="1" max="1" width="7.88671875" style="143" customWidth="1"/>
    <col min="2" max="10" width="9.109375" style="143"/>
    <col min="11" max="11" width="8.77734375" style="143" customWidth="1"/>
    <col min="12" max="16384" width="9.109375" style="143"/>
  </cols>
  <sheetData>
    <row r="5" spans="1:1" x14ac:dyDescent="0.25">
      <c r="A5" s="159"/>
    </row>
    <row r="6" spans="1:1" x14ac:dyDescent="0.25">
      <c r="A6" s="159"/>
    </row>
    <row r="54" spans="26:26" x14ac:dyDescent="0.25">
      <c r="Z54" s="143" t="s">
        <v>219</v>
      </c>
    </row>
    <row r="79" spans="268:268" ht="13.8" x14ac:dyDescent="0.25">
      <c r="JH79" s="144"/>
    </row>
    <row r="213" spans="36:36" x14ac:dyDescent="0.25">
      <c r="AJ213" s="143"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4"/>
  <sheetViews>
    <sheetView showGridLines="0" zoomScale="77" zoomScaleNormal="77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S214" sqref="S214"/>
    </sheetView>
  </sheetViews>
  <sheetFormatPr defaultColWidth="0" defaultRowHeight="13.8" x14ac:dyDescent="0.25"/>
  <cols>
    <col min="1" max="1" width="3" style="57" customWidth="1"/>
    <col min="2" max="2" width="41.109375" style="52" bestFit="1" customWidth="1"/>
    <col min="3" max="3" width="47.21875" style="53" bestFit="1" customWidth="1"/>
    <col min="4" max="5" width="10" style="54" bestFit="1" customWidth="1"/>
    <col min="6" max="6" width="11.109375" style="55" bestFit="1" customWidth="1"/>
    <col min="7" max="7" width="14.109375" style="54" bestFit="1" customWidth="1"/>
    <col min="8" max="8" width="10" style="54" bestFit="1" customWidth="1"/>
    <col min="9" max="9" width="11.88671875" style="55" bestFit="1" customWidth="1"/>
    <col min="10" max="12" width="10.77734375" style="54" bestFit="1" customWidth="1"/>
    <col min="13" max="13" width="12.5546875" style="55" bestFit="1" customWidth="1"/>
    <col min="14" max="14" width="11.21875" style="57" bestFit="1" customWidth="1"/>
    <col min="15" max="15" width="4" style="57" bestFit="1" customWidth="1"/>
    <col min="16" max="16" width="9.77734375" style="58" bestFit="1" customWidth="1"/>
    <col min="17" max="18" width="19.88671875" style="59" bestFit="1" customWidth="1"/>
    <col min="19" max="19" width="9.109375" style="57" customWidth="1"/>
    <col min="20" max="20" width="5" style="57" bestFit="1" customWidth="1"/>
    <col min="21" max="24" width="0" style="57" hidden="1" customWidth="1"/>
    <col min="25" max="16384" width="9.109375" style="57" hidden="1"/>
  </cols>
  <sheetData>
    <row r="1" spans="2:19" x14ac:dyDescent="0.25">
      <c r="L1" s="56"/>
    </row>
    <row r="2" spans="2:19" ht="87" x14ac:dyDescent="0.25">
      <c r="B2" s="60" t="s">
        <v>0</v>
      </c>
      <c r="C2" s="61" t="s">
        <v>1</v>
      </c>
      <c r="D2" s="62" t="s">
        <v>270</v>
      </c>
      <c r="E2" s="62" t="s">
        <v>271</v>
      </c>
      <c r="F2" s="63" t="s">
        <v>2</v>
      </c>
      <c r="G2" s="64" t="s">
        <v>3</v>
      </c>
      <c r="H2" s="64" t="s">
        <v>4</v>
      </c>
      <c r="I2" s="64" t="s">
        <v>5</v>
      </c>
      <c r="J2" s="64" t="s">
        <v>6</v>
      </c>
      <c r="K2" s="64" t="s">
        <v>7</v>
      </c>
      <c r="L2" s="64" t="s">
        <v>8</v>
      </c>
      <c r="M2" s="65" t="s">
        <v>9</v>
      </c>
      <c r="N2" s="66" t="s">
        <v>10</v>
      </c>
      <c r="O2" s="66" t="s">
        <v>11</v>
      </c>
      <c r="P2" s="67" t="s">
        <v>12</v>
      </c>
      <c r="Q2" s="68" t="s">
        <v>13</v>
      </c>
      <c r="R2" s="69" t="s">
        <v>14</v>
      </c>
      <c r="S2" s="70"/>
    </row>
    <row r="3" spans="2:19" x14ac:dyDescent="0.25">
      <c r="B3" s="71"/>
      <c r="C3" s="72"/>
      <c r="D3" s="73" t="s">
        <v>15</v>
      </c>
      <c r="E3" s="73" t="s">
        <v>15</v>
      </c>
      <c r="F3" s="74" t="s">
        <v>16</v>
      </c>
      <c r="G3" s="75" t="s">
        <v>255</v>
      </c>
      <c r="H3" s="73" t="s">
        <v>15</v>
      </c>
      <c r="I3" s="74" t="s">
        <v>16</v>
      </c>
      <c r="J3" s="73" t="s">
        <v>15</v>
      </c>
      <c r="K3" s="73" t="s">
        <v>15</v>
      </c>
      <c r="L3" s="73" t="s">
        <v>15</v>
      </c>
      <c r="M3" s="74" t="s">
        <v>16</v>
      </c>
      <c r="N3" s="76"/>
      <c r="O3" s="76"/>
      <c r="P3" s="77" t="s">
        <v>15</v>
      </c>
      <c r="Q3" s="78"/>
      <c r="R3" s="79"/>
    </row>
    <row r="4" spans="2:19" x14ac:dyDescent="0.25">
      <c r="B4" s="80" t="s">
        <v>17</v>
      </c>
      <c r="C4" s="81"/>
      <c r="D4" s="82" t="s">
        <v>257</v>
      </c>
      <c r="E4" s="82" t="s">
        <v>257</v>
      </c>
      <c r="F4" s="81"/>
      <c r="G4" s="83"/>
      <c r="H4" s="81" t="s">
        <v>257</v>
      </c>
      <c r="I4" s="81"/>
      <c r="J4" s="81" t="s">
        <v>257</v>
      </c>
      <c r="K4" s="81"/>
      <c r="L4" s="84"/>
      <c r="M4" s="85"/>
      <c r="N4" s="86"/>
      <c r="O4" s="86"/>
      <c r="P4" s="87"/>
      <c r="Q4" s="88"/>
      <c r="R4" s="89"/>
    </row>
    <row r="5" spans="2:19" x14ac:dyDescent="0.25">
      <c r="B5" s="90" t="s">
        <v>18</v>
      </c>
      <c r="C5" s="53" t="s">
        <v>19</v>
      </c>
      <c r="D5" s="91">
        <v>0.28999999999999998</v>
      </c>
      <c r="E5" s="91">
        <v>0.28999999999999998</v>
      </c>
      <c r="F5" s="92">
        <f>D5/E5-1</f>
        <v>0</v>
      </c>
      <c r="G5" s="93">
        <v>14000</v>
      </c>
      <c r="H5" s="91">
        <v>0.28000000000000003</v>
      </c>
      <c r="I5" s="92">
        <f>D5/H5-1</f>
        <v>3.5714285714285587E-2</v>
      </c>
      <c r="J5" s="94">
        <v>0.3</v>
      </c>
      <c r="K5" s="94">
        <v>0.33</v>
      </c>
      <c r="L5" s="94">
        <v>0.26</v>
      </c>
      <c r="M5" s="92">
        <f>D5/J5-1</f>
        <v>-3.3333333333333326E-2</v>
      </c>
      <c r="N5" s="57" t="s">
        <v>20</v>
      </c>
      <c r="P5" s="95"/>
      <c r="R5" s="96"/>
    </row>
    <row r="6" spans="2:19" x14ac:dyDescent="0.25">
      <c r="B6" s="90" t="s">
        <v>21</v>
      </c>
      <c r="C6" s="97" t="s">
        <v>22</v>
      </c>
      <c r="D6" s="98">
        <v>181.2</v>
      </c>
      <c r="E6" s="98">
        <v>181.2</v>
      </c>
      <c r="F6" s="99">
        <f>D6/E6-1</f>
        <v>0</v>
      </c>
      <c r="G6" s="100">
        <v>59167</v>
      </c>
      <c r="H6" s="98">
        <v>181.2</v>
      </c>
      <c r="I6" s="99">
        <f>D6/H6-1</f>
        <v>0</v>
      </c>
      <c r="J6" s="101">
        <v>165</v>
      </c>
      <c r="K6" s="101">
        <v>181.2</v>
      </c>
      <c r="L6" s="101">
        <v>165</v>
      </c>
      <c r="M6" s="99">
        <f>D6/J6-1</f>
        <v>9.8181818181818148E-2</v>
      </c>
      <c r="N6" s="102" t="s">
        <v>20</v>
      </c>
      <c r="O6" s="102"/>
      <c r="P6" s="103"/>
      <c r="Q6" s="104"/>
      <c r="R6" s="105"/>
    </row>
    <row r="7" spans="2:19" x14ac:dyDescent="0.25">
      <c r="B7" s="90" t="s">
        <v>21</v>
      </c>
      <c r="C7" s="53" t="s">
        <v>23</v>
      </c>
      <c r="D7" s="91">
        <v>150.80000000000001</v>
      </c>
      <c r="E7" s="91">
        <v>150.80000000000001</v>
      </c>
      <c r="F7" s="92">
        <f>D7/E7-1</f>
        <v>0</v>
      </c>
      <c r="G7" s="93">
        <v>401697</v>
      </c>
      <c r="H7" s="91">
        <v>150.80000000000001</v>
      </c>
      <c r="I7" s="92">
        <f>D7/H7-1</f>
        <v>0</v>
      </c>
      <c r="J7" s="94">
        <v>137.5</v>
      </c>
      <c r="K7" s="94">
        <v>150.80000000000001</v>
      </c>
      <c r="L7" s="94">
        <v>137.5</v>
      </c>
      <c r="M7" s="92">
        <f>D7/J7-1</f>
        <v>9.6727272727272773E-2</v>
      </c>
      <c r="N7" s="57" t="s">
        <v>20</v>
      </c>
      <c r="P7" s="95"/>
      <c r="R7" s="96"/>
    </row>
    <row r="8" spans="2:19" x14ac:dyDescent="0.25">
      <c r="B8" s="90" t="s">
        <v>24</v>
      </c>
      <c r="C8" s="97" t="s">
        <v>25</v>
      </c>
      <c r="D8" s="98">
        <v>3.96</v>
      </c>
      <c r="E8" s="98">
        <v>3.96</v>
      </c>
      <c r="F8" s="99">
        <f>D8/E8-1</f>
        <v>0</v>
      </c>
      <c r="G8" s="100">
        <v>0</v>
      </c>
      <c r="H8" s="98">
        <v>3.96</v>
      </c>
      <c r="I8" s="99">
        <f>D8/H8-1</f>
        <v>0</v>
      </c>
      <c r="J8" s="101">
        <v>3.6</v>
      </c>
      <c r="K8" s="101">
        <v>3.96</v>
      </c>
      <c r="L8" s="101">
        <v>3.6</v>
      </c>
      <c r="M8" s="99">
        <f>D8/J8-1</f>
        <v>9.9999999999999867E-2</v>
      </c>
      <c r="N8" s="102" t="s">
        <v>26</v>
      </c>
      <c r="O8" s="102"/>
      <c r="P8" s="103"/>
      <c r="Q8" s="104"/>
      <c r="R8" s="105"/>
    </row>
    <row r="9" spans="2:19" x14ac:dyDescent="0.25">
      <c r="B9" s="90" t="s">
        <v>27</v>
      </c>
      <c r="C9" s="53" t="s">
        <v>28</v>
      </c>
      <c r="D9" s="91">
        <v>1.05</v>
      </c>
      <c r="E9" s="91">
        <v>1.05</v>
      </c>
      <c r="F9" s="92">
        <f>D9/E9-1</f>
        <v>0</v>
      </c>
      <c r="G9" s="93">
        <v>214365</v>
      </c>
      <c r="H9" s="91">
        <v>1.1000000000000001</v>
      </c>
      <c r="I9" s="92">
        <f>D9/H9-1</f>
        <v>-4.5454545454545525E-2</v>
      </c>
      <c r="J9" s="94">
        <v>1.0900000000000001</v>
      </c>
      <c r="K9" s="94">
        <v>1.3</v>
      </c>
      <c r="L9" s="94">
        <v>1.02</v>
      </c>
      <c r="M9" s="92">
        <f>D9/J9-1</f>
        <v>-3.669724770642202E-2</v>
      </c>
      <c r="N9" s="57" t="s">
        <v>20</v>
      </c>
      <c r="P9" s="95"/>
      <c r="R9" s="96"/>
    </row>
    <row r="10" spans="2:19" x14ac:dyDescent="0.25">
      <c r="B10" s="90" t="s">
        <v>21</v>
      </c>
      <c r="C10" s="97" t="s">
        <v>21</v>
      </c>
      <c r="D10" s="98" t="s">
        <v>257</v>
      </c>
      <c r="E10" s="98" t="s">
        <v>257</v>
      </c>
      <c r="F10" s="99"/>
      <c r="G10" s="100" t="s">
        <v>257</v>
      </c>
      <c r="H10" s="98" t="s">
        <v>257</v>
      </c>
      <c r="I10" s="99"/>
      <c r="J10" s="101" t="s">
        <v>257</v>
      </c>
      <c r="K10" s="101"/>
      <c r="L10" s="101"/>
      <c r="M10" s="99"/>
      <c r="N10" s="102"/>
      <c r="O10" s="102"/>
      <c r="P10" s="103"/>
      <c r="Q10" s="104"/>
      <c r="R10" s="105"/>
    </row>
    <row r="11" spans="2:19" ht="11.25" customHeight="1" x14ac:dyDescent="0.25">
      <c r="B11" s="80" t="s">
        <v>29</v>
      </c>
      <c r="C11" s="81"/>
      <c r="D11" s="106" t="s">
        <v>257</v>
      </c>
      <c r="E11" s="106" t="s">
        <v>257</v>
      </c>
      <c r="F11" s="85"/>
      <c r="G11" s="107" t="s">
        <v>257</v>
      </c>
      <c r="H11" s="106" t="s">
        <v>257</v>
      </c>
      <c r="I11" s="85"/>
      <c r="J11" s="84" t="s">
        <v>257</v>
      </c>
      <c r="K11" s="84"/>
      <c r="L11" s="84"/>
      <c r="M11" s="85"/>
      <c r="N11" s="86"/>
      <c r="O11" s="86"/>
      <c r="P11" s="87"/>
      <c r="Q11" s="88"/>
      <c r="R11" s="89"/>
    </row>
    <row r="12" spans="2:19" x14ac:dyDescent="0.25">
      <c r="B12" s="90" t="s">
        <v>21</v>
      </c>
      <c r="C12" s="53" t="s">
        <v>30</v>
      </c>
      <c r="D12" s="91">
        <v>1.33</v>
      </c>
      <c r="E12" s="91">
        <v>1.33</v>
      </c>
      <c r="F12" s="55">
        <f>D12/E12-1</f>
        <v>0</v>
      </c>
      <c r="G12" s="93">
        <v>0</v>
      </c>
      <c r="H12" s="91">
        <v>1.33</v>
      </c>
      <c r="I12" s="92">
        <f>D12/H12-1</f>
        <v>0</v>
      </c>
      <c r="J12" s="94">
        <v>0.8</v>
      </c>
      <c r="K12" s="94">
        <v>1.33</v>
      </c>
      <c r="L12" s="94">
        <v>0.8</v>
      </c>
      <c r="M12" s="92">
        <f>D12/J12-1</f>
        <v>0.66250000000000009</v>
      </c>
      <c r="N12" s="57" t="s">
        <v>31</v>
      </c>
      <c r="P12" s="95"/>
      <c r="R12" s="96"/>
    </row>
    <row r="13" spans="2:19" x14ac:dyDescent="0.25">
      <c r="B13" s="90" t="s">
        <v>21</v>
      </c>
      <c r="C13" s="97" t="s">
        <v>32</v>
      </c>
      <c r="D13" s="98">
        <v>1.01</v>
      </c>
      <c r="E13" s="98">
        <v>1.01</v>
      </c>
      <c r="F13" s="99">
        <f>D13/E13-1</f>
        <v>0</v>
      </c>
      <c r="G13" s="100">
        <v>0</v>
      </c>
      <c r="H13" s="98">
        <v>1.01</v>
      </c>
      <c r="I13" s="99">
        <f>D13/H13-1</f>
        <v>0</v>
      </c>
      <c r="J13" s="101">
        <v>0.92</v>
      </c>
      <c r="K13" s="101">
        <v>1.01</v>
      </c>
      <c r="L13" s="101">
        <v>0.92</v>
      </c>
      <c r="M13" s="99">
        <f>D13/J13-1</f>
        <v>9.7826086956521729E-2</v>
      </c>
      <c r="N13" s="102" t="s">
        <v>20</v>
      </c>
      <c r="O13" s="102"/>
      <c r="P13" s="103"/>
      <c r="Q13" s="104"/>
      <c r="R13" s="105"/>
      <c r="S13" s="108"/>
    </row>
    <row r="14" spans="2:19" x14ac:dyDescent="0.25">
      <c r="B14" s="90" t="s">
        <v>21</v>
      </c>
      <c r="C14" s="53" t="s">
        <v>33</v>
      </c>
      <c r="D14" s="91">
        <v>9</v>
      </c>
      <c r="E14" s="91">
        <v>9</v>
      </c>
      <c r="F14" s="92">
        <f>D14/E14-1</f>
        <v>0</v>
      </c>
      <c r="G14" s="93">
        <v>148899</v>
      </c>
      <c r="H14" s="91">
        <v>9.1999999999999993</v>
      </c>
      <c r="I14" s="92">
        <f>D14/H14-1</f>
        <v>-2.1739130434782483E-2</v>
      </c>
      <c r="J14" s="94">
        <v>10.25</v>
      </c>
      <c r="K14" s="94">
        <v>10.75</v>
      </c>
      <c r="L14" s="94">
        <v>9</v>
      </c>
      <c r="M14" s="92">
        <f>D14/J14-1</f>
        <v>-0.12195121951219512</v>
      </c>
      <c r="N14" s="57" t="s">
        <v>20</v>
      </c>
      <c r="P14" s="95"/>
      <c r="R14" s="96"/>
    </row>
    <row r="15" spans="2:19" x14ac:dyDescent="0.25">
      <c r="B15" s="109"/>
      <c r="C15" s="97" t="s">
        <v>34</v>
      </c>
      <c r="D15" s="98">
        <v>1.2</v>
      </c>
      <c r="E15" s="98">
        <v>1.22</v>
      </c>
      <c r="F15" s="99">
        <f>D15/E15-1</f>
        <v>-1.6393442622950838E-2</v>
      </c>
      <c r="G15" s="100">
        <v>10491412</v>
      </c>
      <c r="H15" s="98">
        <v>1.29</v>
      </c>
      <c r="I15" s="99">
        <f>D15/H15-1</f>
        <v>-6.9767441860465129E-2</v>
      </c>
      <c r="J15" s="101">
        <v>1.1299999999999999</v>
      </c>
      <c r="K15" s="101">
        <v>1.36</v>
      </c>
      <c r="L15" s="101">
        <v>1.1299999999999999</v>
      </c>
      <c r="M15" s="99">
        <f>D15/J15-1</f>
        <v>6.1946902654867353E-2</v>
      </c>
      <c r="N15" s="102" t="s">
        <v>20</v>
      </c>
      <c r="O15" s="102"/>
      <c r="P15" s="103"/>
      <c r="Q15" s="104"/>
      <c r="R15" s="105"/>
    </row>
    <row r="16" spans="2:19" x14ac:dyDescent="0.25">
      <c r="B16" s="90" t="s">
        <v>21</v>
      </c>
      <c r="C16" s="110"/>
      <c r="D16" s="111"/>
      <c r="E16" s="111"/>
      <c r="F16" s="112"/>
      <c r="G16" s="113"/>
      <c r="H16" s="111"/>
      <c r="I16" s="112"/>
      <c r="J16" s="114"/>
      <c r="K16" s="114"/>
      <c r="L16" s="114"/>
      <c r="M16" s="112"/>
      <c r="N16" s="115"/>
      <c r="O16" s="115"/>
      <c r="P16" s="116"/>
      <c r="Q16" s="117"/>
      <c r="R16" s="118"/>
    </row>
    <row r="17" spans="2:18" x14ac:dyDescent="0.25">
      <c r="B17" s="80" t="s">
        <v>35</v>
      </c>
      <c r="C17" s="81"/>
      <c r="D17" s="106" t="s">
        <v>257</v>
      </c>
      <c r="E17" s="106" t="s">
        <v>257</v>
      </c>
      <c r="F17" s="85"/>
      <c r="G17" s="107"/>
      <c r="H17" s="106" t="s">
        <v>257</v>
      </c>
      <c r="I17" s="85"/>
      <c r="J17" s="84" t="s">
        <v>257</v>
      </c>
      <c r="K17" s="84"/>
      <c r="L17" s="84"/>
      <c r="M17" s="85"/>
      <c r="N17" s="86"/>
      <c r="O17" s="86"/>
      <c r="P17" s="87"/>
      <c r="Q17" s="88"/>
      <c r="R17" s="89"/>
    </row>
    <row r="18" spans="2:18" x14ac:dyDescent="0.25">
      <c r="B18" s="90" t="s">
        <v>36</v>
      </c>
      <c r="C18" s="53" t="s">
        <v>37</v>
      </c>
      <c r="D18" s="91">
        <v>1.03</v>
      </c>
      <c r="E18" s="91">
        <v>1.03</v>
      </c>
      <c r="F18" s="92">
        <f t="shared" ref="F18:F23" si="0">D18/E18-1</f>
        <v>0</v>
      </c>
      <c r="G18" s="93">
        <v>0</v>
      </c>
      <c r="H18" s="91">
        <v>1.03</v>
      </c>
      <c r="I18" s="92">
        <f t="shared" ref="I18:I23" si="1">D18/H18-1</f>
        <v>0</v>
      </c>
      <c r="J18" s="94">
        <v>1.03</v>
      </c>
      <c r="K18" s="94">
        <v>1.03</v>
      </c>
      <c r="L18" s="94">
        <v>1.03</v>
      </c>
      <c r="M18" s="92">
        <f t="shared" ref="M18:M23" si="2">D18/J18-1</f>
        <v>0</v>
      </c>
      <c r="N18" s="57" t="s">
        <v>20</v>
      </c>
      <c r="P18" s="95"/>
      <c r="R18" s="96"/>
    </row>
    <row r="19" spans="2:18" x14ac:dyDescent="0.25">
      <c r="B19" s="90" t="s">
        <v>38</v>
      </c>
      <c r="C19" s="97" t="s">
        <v>39</v>
      </c>
      <c r="D19" s="98">
        <v>24.5</v>
      </c>
      <c r="E19" s="98">
        <v>24.5</v>
      </c>
      <c r="F19" s="99">
        <f t="shared" si="0"/>
        <v>0</v>
      </c>
      <c r="G19" s="100">
        <v>7549</v>
      </c>
      <c r="H19" s="98">
        <v>24.5</v>
      </c>
      <c r="I19" s="99">
        <f t="shared" si="1"/>
        <v>0</v>
      </c>
      <c r="J19" s="101">
        <v>24.5</v>
      </c>
      <c r="K19" s="101">
        <v>24.5</v>
      </c>
      <c r="L19" s="101">
        <v>24.5</v>
      </c>
      <c r="M19" s="99">
        <f t="shared" si="2"/>
        <v>0</v>
      </c>
      <c r="N19" s="102" t="s">
        <v>20</v>
      </c>
      <c r="O19" s="119"/>
      <c r="P19" s="103"/>
      <c r="Q19" s="104"/>
      <c r="R19" s="105"/>
    </row>
    <row r="20" spans="2:18" x14ac:dyDescent="0.25">
      <c r="B20" s="90" t="s">
        <v>41</v>
      </c>
      <c r="C20" s="110" t="s">
        <v>230</v>
      </c>
      <c r="D20" s="111">
        <v>1</v>
      </c>
      <c r="E20" s="111">
        <v>0.96</v>
      </c>
      <c r="F20" s="112">
        <f t="shared" si="0"/>
        <v>4.1666666666666741E-2</v>
      </c>
      <c r="G20" s="113">
        <v>359395</v>
      </c>
      <c r="H20" s="111">
        <v>0.99</v>
      </c>
      <c r="I20" s="112">
        <f t="shared" si="1"/>
        <v>1.0101010101010166E-2</v>
      </c>
      <c r="J20" s="114">
        <v>0.92</v>
      </c>
      <c r="K20" s="114">
        <v>1.04</v>
      </c>
      <c r="L20" s="114">
        <v>0.91</v>
      </c>
      <c r="M20" s="112">
        <f t="shared" si="2"/>
        <v>8.6956521739130377E-2</v>
      </c>
      <c r="N20" s="115" t="s">
        <v>20</v>
      </c>
      <c r="O20" s="115"/>
      <c r="P20" s="116"/>
      <c r="Q20" s="117"/>
      <c r="R20" s="118"/>
    </row>
    <row r="21" spans="2:18" x14ac:dyDescent="0.25">
      <c r="B21" s="90" t="s">
        <v>42</v>
      </c>
      <c r="C21" s="97" t="s">
        <v>224</v>
      </c>
      <c r="D21" s="98">
        <v>77</v>
      </c>
      <c r="E21" s="98">
        <v>77</v>
      </c>
      <c r="F21" s="99">
        <f t="shared" si="0"/>
        <v>0</v>
      </c>
      <c r="G21" s="100">
        <v>315</v>
      </c>
      <c r="H21" s="98">
        <v>77</v>
      </c>
      <c r="I21" s="99">
        <f t="shared" si="1"/>
        <v>0</v>
      </c>
      <c r="J21" s="101">
        <v>77</v>
      </c>
      <c r="K21" s="101">
        <v>77</v>
      </c>
      <c r="L21" s="101">
        <v>77</v>
      </c>
      <c r="M21" s="99">
        <f t="shared" si="2"/>
        <v>0</v>
      </c>
      <c r="N21" s="102" t="s">
        <v>20</v>
      </c>
      <c r="O21" s="102"/>
      <c r="P21" s="103"/>
      <c r="Q21" s="104"/>
      <c r="R21" s="105"/>
    </row>
    <row r="22" spans="2:18" x14ac:dyDescent="0.25">
      <c r="B22" s="90" t="s">
        <v>21</v>
      </c>
      <c r="C22" s="110" t="s">
        <v>43</v>
      </c>
      <c r="D22" s="111">
        <v>36.6</v>
      </c>
      <c r="E22" s="111">
        <v>36.6</v>
      </c>
      <c r="F22" s="112">
        <f t="shared" si="0"/>
        <v>0</v>
      </c>
      <c r="G22" s="113">
        <v>462</v>
      </c>
      <c r="H22" s="111">
        <v>36.6</v>
      </c>
      <c r="I22" s="112">
        <f t="shared" si="1"/>
        <v>0</v>
      </c>
      <c r="J22" s="114">
        <v>36.6</v>
      </c>
      <c r="K22" s="114">
        <v>36.6</v>
      </c>
      <c r="L22" s="114">
        <v>36.6</v>
      </c>
      <c r="M22" s="112">
        <f t="shared" si="2"/>
        <v>0</v>
      </c>
      <c r="N22" s="115" t="s">
        <v>40</v>
      </c>
      <c r="O22" s="115"/>
      <c r="P22" s="116"/>
      <c r="Q22" s="117"/>
      <c r="R22" s="118"/>
    </row>
    <row r="23" spans="2:18" x14ac:dyDescent="0.25">
      <c r="B23" s="90"/>
      <c r="C23" s="97" t="s">
        <v>44</v>
      </c>
      <c r="D23" s="98">
        <v>3.1</v>
      </c>
      <c r="E23" s="98">
        <v>3.1</v>
      </c>
      <c r="F23" s="99">
        <f t="shared" si="0"/>
        <v>0</v>
      </c>
      <c r="G23" s="100">
        <v>102325</v>
      </c>
      <c r="H23" s="98">
        <v>3.25</v>
      </c>
      <c r="I23" s="99">
        <f t="shared" si="1"/>
        <v>-4.6153846153846101E-2</v>
      </c>
      <c r="J23" s="101">
        <v>3</v>
      </c>
      <c r="K23" s="101">
        <v>3.4</v>
      </c>
      <c r="L23" s="101">
        <v>3</v>
      </c>
      <c r="M23" s="99">
        <f t="shared" si="2"/>
        <v>3.3333333333333437E-2</v>
      </c>
      <c r="N23" s="102" t="s">
        <v>20</v>
      </c>
      <c r="O23" s="102"/>
      <c r="P23" s="103"/>
      <c r="Q23" s="104"/>
      <c r="R23" s="105"/>
    </row>
    <row r="24" spans="2:18" x14ac:dyDescent="0.25">
      <c r="B24" s="90"/>
      <c r="C24" s="110" t="s">
        <v>21</v>
      </c>
      <c r="D24" s="111" t="s">
        <v>257</v>
      </c>
      <c r="E24" s="111" t="s">
        <v>257</v>
      </c>
      <c r="F24" s="112"/>
      <c r="G24" s="113"/>
      <c r="H24" s="111" t="s">
        <v>257</v>
      </c>
      <c r="I24" s="112"/>
      <c r="J24" s="114" t="s">
        <v>257</v>
      </c>
      <c r="K24" s="114"/>
      <c r="L24" s="114"/>
      <c r="M24" s="112"/>
      <c r="N24" s="115"/>
      <c r="O24" s="115"/>
      <c r="P24" s="116"/>
      <c r="Q24" s="117"/>
      <c r="R24" s="118"/>
    </row>
    <row r="25" spans="2:18" x14ac:dyDescent="0.25">
      <c r="B25" s="80" t="s">
        <v>45</v>
      </c>
      <c r="C25" s="81"/>
      <c r="D25" s="106" t="s">
        <v>257</v>
      </c>
      <c r="E25" s="106" t="s">
        <v>257</v>
      </c>
      <c r="F25" s="85"/>
      <c r="G25" s="107"/>
      <c r="H25" s="106" t="s">
        <v>257</v>
      </c>
      <c r="I25" s="85"/>
      <c r="J25" s="84" t="s">
        <v>257</v>
      </c>
      <c r="K25" s="84"/>
      <c r="L25" s="84"/>
      <c r="M25" s="85"/>
      <c r="N25" s="86"/>
      <c r="O25" s="86"/>
      <c r="P25" s="87"/>
      <c r="Q25" s="88"/>
      <c r="R25" s="89"/>
    </row>
    <row r="26" spans="2:18" x14ac:dyDescent="0.25">
      <c r="B26" s="90" t="s">
        <v>46</v>
      </c>
      <c r="C26" s="53" t="s">
        <v>47</v>
      </c>
      <c r="D26" s="91">
        <v>0.5</v>
      </c>
      <c r="E26" s="91">
        <v>0.5</v>
      </c>
      <c r="F26" s="92">
        <f t="shared" ref="F26:F47" si="3">D26/E26-1</f>
        <v>0</v>
      </c>
      <c r="G26" s="93">
        <v>0</v>
      </c>
      <c r="H26" s="91">
        <v>0.5</v>
      </c>
      <c r="I26" s="92">
        <f t="shared" ref="I26:I47" si="4">D26/H26-1</f>
        <v>0</v>
      </c>
      <c r="J26" s="94">
        <v>0.5</v>
      </c>
      <c r="K26" s="94">
        <v>0.5</v>
      </c>
      <c r="L26" s="94">
        <v>0.5</v>
      </c>
      <c r="M26" s="92">
        <f t="shared" ref="M26:M47" si="5">D26/J26-1</f>
        <v>0</v>
      </c>
      <c r="N26" s="57" t="s">
        <v>20</v>
      </c>
      <c r="P26" s="95"/>
      <c r="R26" s="96"/>
    </row>
    <row r="27" spans="2:18" x14ac:dyDescent="0.25">
      <c r="B27" s="90" t="s">
        <v>48</v>
      </c>
      <c r="C27" s="97" t="s">
        <v>49</v>
      </c>
      <c r="D27" s="98">
        <v>4.78</v>
      </c>
      <c r="E27" s="98">
        <v>4.78</v>
      </c>
      <c r="F27" s="99">
        <f t="shared" si="3"/>
        <v>0</v>
      </c>
      <c r="G27" s="100">
        <v>143047</v>
      </c>
      <c r="H27" s="98">
        <v>4.78</v>
      </c>
      <c r="I27" s="99">
        <f t="shared" si="4"/>
        <v>0</v>
      </c>
      <c r="J27" s="101">
        <v>5.5</v>
      </c>
      <c r="K27" s="101">
        <v>5.5</v>
      </c>
      <c r="L27" s="101">
        <v>4.34</v>
      </c>
      <c r="M27" s="99">
        <f t="shared" si="5"/>
        <v>-0.13090909090909086</v>
      </c>
      <c r="N27" s="102" t="s">
        <v>20</v>
      </c>
      <c r="O27" s="102"/>
      <c r="P27" s="103"/>
      <c r="Q27" s="104"/>
      <c r="R27" s="105"/>
    </row>
    <row r="28" spans="2:18" x14ac:dyDescent="0.25">
      <c r="B28" s="90" t="s">
        <v>21</v>
      </c>
      <c r="C28" s="53" t="s">
        <v>50</v>
      </c>
      <c r="D28" s="91">
        <v>0.81</v>
      </c>
      <c r="E28" s="91">
        <v>0.81</v>
      </c>
      <c r="F28" s="92">
        <f t="shared" si="3"/>
        <v>0</v>
      </c>
      <c r="G28" s="93">
        <v>0</v>
      </c>
      <c r="H28" s="91">
        <v>0.81</v>
      </c>
      <c r="I28" s="92">
        <f t="shared" si="4"/>
        <v>0</v>
      </c>
      <c r="J28" s="94">
        <v>0.81</v>
      </c>
      <c r="K28" s="94">
        <v>0.81</v>
      </c>
      <c r="L28" s="94">
        <v>0.81</v>
      </c>
      <c r="M28" s="92">
        <f t="shared" si="5"/>
        <v>0</v>
      </c>
      <c r="N28" s="57" t="s">
        <v>20</v>
      </c>
      <c r="P28" s="95"/>
      <c r="R28" s="96"/>
    </row>
    <row r="29" spans="2:18" x14ac:dyDescent="0.25">
      <c r="B29" s="90" t="s">
        <v>21</v>
      </c>
      <c r="C29" s="97" t="s">
        <v>51</v>
      </c>
      <c r="D29" s="98">
        <v>67.5</v>
      </c>
      <c r="E29" s="98">
        <v>67.5</v>
      </c>
      <c r="F29" s="99">
        <f t="shared" si="3"/>
        <v>0</v>
      </c>
      <c r="G29" s="100">
        <v>87985</v>
      </c>
      <c r="H29" s="98">
        <v>63</v>
      </c>
      <c r="I29" s="99">
        <f t="shared" si="4"/>
        <v>7.1428571428571397E-2</v>
      </c>
      <c r="J29" s="101">
        <v>69.3</v>
      </c>
      <c r="K29" s="101">
        <v>72.7</v>
      </c>
      <c r="L29" s="101">
        <v>63</v>
      </c>
      <c r="M29" s="99">
        <f t="shared" si="5"/>
        <v>-2.5974025974025983E-2</v>
      </c>
      <c r="N29" s="102" t="s">
        <v>52</v>
      </c>
      <c r="O29" s="102"/>
      <c r="P29" s="103"/>
      <c r="Q29" s="104"/>
      <c r="R29" s="105"/>
    </row>
    <row r="30" spans="2:18" x14ac:dyDescent="0.25">
      <c r="B30" s="90" t="s">
        <v>21</v>
      </c>
      <c r="C30" s="53" t="s">
        <v>53</v>
      </c>
      <c r="D30" s="91">
        <v>4.5999999999999996</v>
      </c>
      <c r="E30" s="91">
        <v>4.5999999999999996</v>
      </c>
      <c r="F30" s="92">
        <f t="shared" si="3"/>
        <v>0</v>
      </c>
      <c r="G30" s="93">
        <v>139940</v>
      </c>
      <c r="H30" s="91">
        <v>4.5999999999999996</v>
      </c>
      <c r="I30" s="92">
        <f t="shared" si="4"/>
        <v>0</v>
      </c>
      <c r="J30" s="94">
        <v>4.7</v>
      </c>
      <c r="K30" s="94">
        <v>5.05</v>
      </c>
      <c r="L30" s="94">
        <v>4.5999999999999996</v>
      </c>
      <c r="M30" s="92">
        <f t="shared" si="5"/>
        <v>-2.1276595744680993E-2</v>
      </c>
      <c r="N30" s="57" t="s">
        <v>20</v>
      </c>
      <c r="P30" s="95"/>
      <c r="R30" s="96"/>
    </row>
    <row r="31" spans="2:18" x14ac:dyDescent="0.25">
      <c r="B31" s="90" t="s">
        <v>21</v>
      </c>
      <c r="C31" s="97" t="s">
        <v>54</v>
      </c>
      <c r="D31" s="98">
        <v>41</v>
      </c>
      <c r="E31" s="98">
        <v>41</v>
      </c>
      <c r="F31" s="99">
        <f t="shared" si="3"/>
        <v>0</v>
      </c>
      <c r="G31" s="100">
        <v>170519</v>
      </c>
      <c r="H31" s="98">
        <v>40.5</v>
      </c>
      <c r="I31" s="99">
        <f t="shared" si="4"/>
        <v>1.2345679012345734E-2</v>
      </c>
      <c r="J31" s="101">
        <v>41</v>
      </c>
      <c r="K31" s="101">
        <v>47.95</v>
      </c>
      <c r="L31" s="101">
        <v>40.5</v>
      </c>
      <c r="M31" s="99">
        <f t="shared" si="5"/>
        <v>0</v>
      </c>
      <c r="N31" s="102" t="s">
        <v>20</v>
      </c>
      <c r="O31" s="102"/>
      <c r="P31" s="103"/>
      <c r="Q31" s="104"/>
      <c r="R31" s="105"/>
    </row>
    <row r="32" spans="2:18" x14ac:dyDescent="0.25">
      <c r="B32" s="90" t="s">
        <v>55</v>
      </c>
      <c r="C32" s="53" t="s">
        <v>56</v>
      </c>
      <c r="D32" s="91">
        <v>2.0299999999999998</v>
      </c>
      <c r="E32" s="91">
        <v>2.0299999999999998</v>
      </c>
      <c r="F32" s="92">
        <f t="shared" si="3"/>
        <v>0</v>
      </c>
      <c r="G32" s="93">
        <v>0</v>
      </c>
      <c r="H32" s="91">
        <v>2.0299999999999998</v>
      </c>
      <c r="I32" s="92">
        <f t="shared" si="4"/>
        <v>0</v>
      </c>
      <c r="J32" s="94">
        <v>2.0299999999999998</v>
      </c>
      <c r="K32" s="94">
        <v>2.0299999999999998</v>
      </c>
      <c r="L32" s="94">
        <v>2.0299999999999998</v>
      </c>
      <c r="M32" s="92">
        <f t="shared" si="5"/>
        <v>0</v>
      </c>
      <c r="N32" s="57" t="s">
        <v>20</v>
      </c>
      <c r="P32" s="95"/>
      <c r="R32" s="96"/>
    </row>
    <row r="33" spans="2:18" x14ac:dyDescent="0.25">
      <c r="B33" s="90" t="s">
        <v>57</v>
      </c>
      <c r="C33" s="97" t="s">
        <v>252</v>
      </c>
      <c r="D33" s="98">
        <v>74.400000000000006</v>
      </c>
      <c r="E33" s="98">
        <v>74.400000000000006</v>
      </c>
      <c r="F33" s="99">
        <f t="shared" si="3"/>
        <v>0</v>
      </c>
      <c r="G33" s="100">
        <v>2466</v>
      </c>
      <c r="H33" s="98">
        <v>74.5</v>
      </c>
      <c r="I33" s="99">
        <f t="shared" si="4"/>
        <v>-1.3422818791946067E-3</v>
      </c>
      <c r="J33" s="101">
        <v>71.5</v>
      </c>
      <c r="K33" s="101">
        <v>74.5</v>
      </c>
      <c r="L33" s="101">
        <v>71.5</v>
      </c>
      <c r="M33" s="99">
        <f t="shared" si="5"/>
        <v>4.0559440559440718E-2</v>
      </c>
      <c r="N33" s="102" t="s">
        <v>20</v>
      </c>
      <c r="O33" s="102"/>
      <c r="P33" s="103"/>
      <c r="Q33" s="104"/>
      <c r="R33" s="105"/>
    </row>
    <row r="34" spans="2:18" x14ac:dyDescent="0.25">
      <c r="B34" s="90" t="s">
        <v>21</v>
      </c>
      <c r="C34" s="53" t="s">
        <v>58</v>
      </c>
      <c r="D34" s="91">
        <v>12</v>
      </c>
      <c r="E34" s="91">
        <v>12</v>
      </c>
      <c r="F34" s="92">
        <f t="shared" si="3"/>
        <v>0</v>
      </c>
      <c r="G34" s="93">
        <v>116054</v>
      </c>
      <c r="H34" s="91">
        <v>11.45</v>
      </c>
      <c r="I34" s="92">
        <f t="shared" si="4"/>
        <v>4.8034934497816595E-2</v>
      </c>
      <c r="J34" s="94">
        <v>11.9</v>
      </c>
      <c r="K34" s="94">
        <v>12.3</v>
      </c>
      <c r="L34" s="94">
        <v>11.45</v>
      </c>
      <c r="M34" s="92">
        <f t="shared" si="5"/>
        <v>8.4033613445377853E-3</v>
      </c>
      <c r="N34" s="57" t="s">
        <v>20</v>
      </c>
      <c r="P34" s="95"/>
      <c r="R34" s="96"/>
    </row>
    <row r="35" spans="2:18" x14ac:dyDescent="0.25">
      <c r="B35" s="90" t="s">
        <v>21</v>
      </c>
      <c r="C35" s="97" t="s">
        <v>59</v>
      </c>
      <c r="D35" s="98">
        <v>1080.3</v>
      </c>
      <c r="E35" s="98">
        <v>1080.3</v>
      </c>
      <c r="F35" s="99">
        <f t="shared" si="3"/>
        <v>0</v>
      </c>
      <c r="G35" s="100">
        <v>41686</v>
      </c>
      <c r="H35" s="98">
        <v>1080.3</v>
      </c>
      <c r="I35" s="99">
        <f t="shared" si="4"/>
        <v>0</v>
      </c>
      <c r="J35" s="101">
        <v>1100</v>
      </c>
      <c r="K35" s="101">
        <v>1100</v>
      </c>
      <c r="L35" s="101">
        <v>1080</v>
      </c>
      <c r="M35" s="99">
        <f t="shared" si="5"/>
        <v>-1.7909090909090986E-2</v>
      </c>
      <c r="N35" s="102" t="s">
        <v>20</v>
      </c>
      <c r="O35" s="102"/>
      <c r="P35" s="103"/>
      <c r="Q35" s="104"/>
      <c r="R35" s="105"/>
    </row>
    <row r="36" spans="2:18" x14ac:dyDescent="0.25">
      <c r="B36" s="90" t="s">
        <v>21</v>
      </c>
      <c r="C36" s="53" t="s">
        <v>60</v>
      </c>
      <c r="D36" s="91">
        <v>17.149999999999999</v>
      </c>
      <c r="E36" s="91">
        <v>17.2</v>
      </c>
      <c r="F36" s="92">
        <f t="shared" si="3"/>
        <v>-2.9069767441860517E-3</v>
      </c>
      <c r="G36" s="93">
        <v>1797528</v>
      </c>
      <c r="H36" s="91">
        <v>17.05</v>
      </c>
      <c r="I36" s="92">
        <f t="shared" si="4"/>
        <v>5.8651026392959604E-3</v>
      </c>
      <c r="J36" s="94">
        <v>16.05</v>
      </c>
      <c r="K36" s="94">
        <v>17.5</v>
      </c>
      <c r="L36" s="94">
        <v>16</v>
      </c>
      <c r="M36" s="92">
        <f t="shared" si="5"/>
        <v>6.8535825545171125E-2</v>
      </c>
      <c r="N36" s="57" t="s">
        <v>20</v>
      </c>
      <c r="P36" s="95"/>
      <c r="R36" s="96"/>
    </row>
    <row r="37" spans="2:18" x14ac:dyDescent="0.25">
      <c r="B37" s="90" t="s">
        <v>21</v>
      </c>
      <c r="C37" s="97" t="s">
        <v>61</v>
      </c>
      <c r="D37" s="98">
        <v>30.9</v>
      </c>
      <c r="E37" s="98">
        <v>30</v>
      </c>
      <c r="F37" s="99">
        <f t="shared" si="3"/>
        <v>3.0000000000000027E-2</v>
      </c>
      <c r="G37" s="100">
        <v>1724201</v>
      </c>
      <c r="H37" s="98">
        <v>29.95</v>
      </c>
      <c r="I37" s="99">
        <f t="shared" si="4"/>
        <v>3.1719532554256968E-2</v>
      </c>
      <c r="J37" s="101">
        <v>28.4</v>
      </c>
      <c r="K37" s="101">
        <v>30.9</v>
      </c>
      <c r="L37" s="101">
        <v>28.4</v>
      </c>
      <c r="M37" s="99">
        <f t="shared" si="5"/>
        <v>8.8028169014084501E-2</v>
      </c>
      <c r="N37" s="102" t="s">
        <v>40</v>
      </c>
      <c r="O37" s="102"/>
      <c r="P37" s="103"/>
      <c r="Q37" s="104"/>
      <c r="R37" s="105"/>
    </row>
    <row r="38" spans="2:18" x14ac:dyDescent="0.25">
      <c r="B38" s="90" t="s">
        <v>21</v>
      </c>
      <c r="C38" s="53" t="s">
        <v>62</v>
      </c>
      <c r="D38" s="91">
        <v>2.19</v>
      </c>
      <c r="E38" s="91">
        <v>2.19</v>
      </c>
      <c r="F38" s="92">
        <f t="shared" si="3"/>
        <v>0</v>
      </c>
      <c r="G38" s="93">
        <v>532862</v>
      </c>
      <c r="H38" s="91">
        <v>2.12</v>
      </c>
      <c r="I38" s="92">
        <f t="shared" si="4"/>
        <v>3.3018867924528239E-2</v>
      </c>
      <c r="J38" s="94">
        <v>2.2000000000000002</v>
      </c>
      <c r="K38" s="94">
        <v>2.4300000000000002</v>
      </c>
      <c r="L38" s="94">
        <v>2.08</v>
      </c>
      <c r="M38" s="92">
        <f t="shared" si="5"/>
        <v>-4.5454545454546302E-3</v>
      </c>
      <c r="N38" s="57" t="s">
        <v>40</v>
      </c>
      <c r="P38" s="95"/>
      <c r="R38" s="96"/>
    </row>
    <row r="39" spans="2:18" x14ac:dyDescent="0.25">
      <c r="B39" s="90" t="s">
        <v>21</v>
      </c>
      <c r="C39" s="97" t="s">
        <v>63</v>
      </c>
      <c r="D39" s="98">
        <v>0.36</v>
      </c>
      <c r="E39" s="98">
        <v>0.36</v>
      </c>
      <c r="F39" s="99">
        <f t="shared" si="3"/>
        <v>0</v>
      </c>
      <c r="G39" s="100">
        <v>0</v>
      </c>
      <c r="H39" s="98">
        <v>0.36</v>
      </c>
      <c r="I39" s="99">
        <f t="shared" si="4"/>
        <v>0</v>
      </c>
      <c r="J39" s="101">
        <v>0.36</v>
      </c>
      <c r="K39" s="101">
        <v>0.36</v>
      </c>
      <c r="L39" s="101">
        <v>0.36</v>
      </c>
      <c r="M39" s="99">
        <f t="shared" si="5"/>
        <v>0</v>
      </c>
      <c r="N39" s="102" t="s">
        <v>20</v>
      </c>
      <c r="O39" s="102"/>
      <c r="P39" s="103"/>
      <c r="Q39" s="104"/>
      <c r="R39" s="105"/>
    </row>
    <row r="40" spans="2:18" x14ac:dyDescent="0.25">
      <c r="B40" s="90" t="s">
        <v>21</v>
      </c>
      <c r="C40" s="53" t="s">
        <v>248</v>
      </c>
      <c r="D40" s="91">
        <v>11</v>
      </c>
      <c r="E40" s="91">
        <v>10.8</v>
      </c>
      <c r="F40" s="92">
        <f t="shared" si="3"/>
        <v>1.8518518518518379E-2</v>
      </c>
      <c r="G40" s="93">
        <v>157079</v>
      </c>
      <c r="H40" s="91">
        <v>11.2</v>
      </c>
      <c r="I40" s="92">
        <f t="shared" si="4"/>
        <v>-1.7857142857142794E-2</v>
      </c>
      <c r="J40" s="94">
        <v>11.1</v>
      </c>
      <c r="K40" s="94">
        <v>11.2</v>
      </c>
      <c r="L40" s="94">
        <v>10.5</v>
      </c>
      <c r="M40" s="92">
        <f t="shared" si="5"/>
        <v>-9.009009009009028E-3</v>
      </c>
      <c r="N40" s="57" t="s">
        <v>20</v>
      </c>
      <c r="P40" s="95"/>
      <c r="R40" s="96"/>
    </row>
    <row r="41" spans="2:18" x14ac:dyDescent="0.25">
      <c r="B41" s="90" t="s">
        <v>21</v>
      </c>
      <c r="C41" s="97" t="s">
        <v>64</v>
      </c>
      <c r="D41" s="98">
        <v>10.7</v>
      </c>
      <c r="E41" s="98">
        <v>10.7</v>
      </c>
      <c r="F41" s="99">
        <f t="shared" si="3"/>
        <v>0</v>
      </c>
      <c r="G41" s="100">
        <v>15369</v>
      </c>
      <c r="H41" s="98">
        <v>10.7</v>
      </c>
      <c r="I41" s="99">
        <f t="shared" si="4"/>
        <v>0</v>
      </c>
      <c r="J41" s="101">
        <v>6.15</v>
      </c>
      <c r="K41" s="101">
        <v>10.7</v>
      </c>
      <c r="L41" s="101">
        <v>6.15</v>
      </c>
      <c r="M41" s="99">
        <f t="shared" si="5"/>
        <v>0.73983739837398343</v>
      </c>
      <c r="N41" s="102" t="s">
        <v>40</v>
      </c>
      <c r="O41" s="102"/>
      <c r="P41" s="103"/>
      <c r="Q41" s="104"/>
      <c r="R41" s="105"/>
    </row>
    <row r="42" spans="2:18" x14ac:dyDescent="0.25">
      <c r="B42" s="90" t="s">
        <v>66</v>
      </c>
      <c r="C42" s="53" t="s">
        <v>65</v>
      </c>
      <c r="D42" s="91">
        <v>8.9499999999999993</v>
      </c>
      <c r="E42" s="91">
        <v>8.9499999999999993</v>
      </c>
      <c r="F42" s="92">
        <f t="shared" si="3"/>
        <v>0</v>
      </c>
      <c r="G42" s="93">
        <v>0</v>
      </c>
      <c r="H42" s="91">
        <v>8.9499999999999993</v>
      </c>
      <c r="I42" s="92">
        <f t="shared" si="4"/>
        <v>0</v>
      </c>
      <c r="J42" s="94">
        <v>8.9499999999999993</v>
      </c>
      <c r="K42" s="94">
        <v>8.9499999999999993</v>
      </c>
      <c r="L42" s="94">
        <v>8.9499999999999993</v>
      </c>
      <c r="M42" s="92">
        <f t="shared" si="5"/>
        <v>0</v>
      </c>
      <c r="N42" s="57" t="s">
        <v>20</v>
      </c>
      <c r="P42" s="95"/>
      <c r="R42" s="96"/>
    </row>
    <row r="43" spans="2:18" x14ac:dyDescent="0.25">
      <c r="B43" s="90" t="s">
        <v>21</v>
      </c>
      <c r="C43" s="97" t="s">
        <v>67</v>
      </c>
      <c r="D43" s="98">
        <v>39.6</v>
      </c>
      <c r="E43" s="98">
        <v>39.6</v>
      </c>
      <c r="F43" s="99">
        <f t="shared" si="3"/>
        <v>0</v>
      </c>
      <c r="G43" s="100">
        <v>5025</v>
      </c>
      <c r="H43" s="98">
        <v>39.6</v>
      </c>
      <c r="I43" s="99">
        <f t="shared" si="4"/>
        <v>0</v>
      </c>
      <c r="J43" s="101">
        <v>39.6</v>
      </c>
      <c r="K43" s="101">
        <v>39.6</v>
      </c>
      <c r="L43" s="101">
        <v>39.6</v>
      </c>
      <c r="M43" s="99">
        <f t="shared" si="5"/>
        <v>0</v>
      </c>
      <c r="N43" s="102" t="s">
        <v>20</v>
      </c>
      <c r="O43" s="102"/>
      <c r="P43" s="103"/>
      <c r="Q43" s="104"/>
      <c r="R43" s="105"/>
    </row>
    <row r="44" spans="2:18" x14ac:dyDescent="0.25">
      <c r="B44" s="90" t="s">
        <v>21</v>
      </c>
      <c r="C44" s="53" t="s">
        <v>68</v>
      </c>
      <c r="D44" s="91">
        <v>16.2</v>
      </c>
      <c r="E44" s="91">
        <v>16.2</v>
      </c>
      <c r="F44" s="92">
        <f t="shared" si="3"/>
        <v>0</v>
      </c>
      <c r="G44" s="93">
        <v>0</v>
      </c>
      <c r="H44" s="91">
        <v>16.2</v>
      </c>
      <c r="I44" s="92">
        <f t="shared" si="4"/>
        <v>0</v>
      </c>
      <c r="J44" s="94">
        <v>16.2</v>
      </c>
      <c r="K44" s="94">
        <v>16.2</v>
      </c>
      <c r="L44" s="94">
        <v>16.2</v>
      </c>
      <c r="M44" s="92">
        <f t="shared" si="5"/>
        <v>0</v>
      </c>
      <c r="N44" s="57" t="s">
        <v>69</v>
      </c>
      <c r="P44" s="95"/>
      <c r="R44" s="96"/>
    </row>
    <row r="45" spans="2:18" x14ac:dyDescent="0.25">
      <c r="B45" s="90" t="s">
        <v>71</v>
      </c>
      <c r="C45" s="97" t="s">
        <v>70</v>
      </c>
      <c r="D45" s="98">
        <v>20.9</v>
      </c>
      <c r="E45" s="98">
        <v>20.9</v>
      </c>
      <c r="F45" s="99">
        <f t="shared" si="3"/>
        <v>0</v>
      </c>
      <c r="G45" s="100">
        <v>342359</v>
      </c>
      <c r="H45" s="98">
        <v>20.9</v>
      </c>
      <c r="I45" s="99">
        <f t="shared" si="4"/>
        <v>0</v>
      </c>
      <c r="J45" s="101">
        <v>18.93</v>
      </c>
      <c r="K45" s="101">
        <v>21.9</v>
      </c>
      <c r="L45" s="101">
        <v>20.45</v>
      </c>
      <c r="M45" s="99">
        <f t="shared" si="5"/>
        <v>0.10406761753829885</v>
      </c>
      <c r="N45" s="102" t="s">
        <v>31</v>
      </c>
      <c r="O45" s="102" t="s">
        <v>259</v>
      </c>
      <c r="P45" s="103" t="s">
        <v>328</v>
      </c>
      <c r="Q45" s="104">
        <v>44970</v>
      </c>
      <c r="R45" s="105">
        <v>44987</v>
      </c>
    </row>
    <row r="46" spans="2:18" x14ac:dyDescent="0.25">
      <c r="B46" s="90" t="s">
        <v>21</v>
      </c>
      <c r="C46" s="53" t="s">
        <v>72</v>
      </c>
      <c r="D46" s="91">
        <v>10.25</v>
      </c>
      <c r="E46" s="91">
        <v>10</v>
      </c>
      <c r="F46" s="92">
        <f t="shared" si="3"/>
        <v>2.4999999999999911E-2</v>
      </c>
      <c r="G46" s="93">
        <v>1075311</v>
      </c>
      <c r="H46" s="91">
        <v>10</v>
      </c>
      <c r="I46" s="92">
        <f t="shared" si="4"/>
        <v>2.4999999999999911E-2</v>
      </c>
      <c r="J46" s="94">
        <v>11.09</v>
      </c>
      <c r="K46" s="94">
        <v>12.1</v>
      </c>
      <c r="L46" s="94">
        <v>10</v>
      </c>
      <c r="M46" s="92">
        <f t="shared" si="5"/>
        <v>-7.5743913435527443E-2</v>
      </c>
      <c r="N46" s="57" t="s">
        <v>73</v>
      </c>
      <c r="O46" s="57" t="s">
        <v>259</v>
      </c>
      <c r="P46" s="95" t="s">
        <v>260</v>
      </c>
      <c r="Q46" s="59">
        <v>44935</v>
      </c>
      <c r="R46" s="96">
        <v>44952</v>
      </c>
    </row>
    <row r="47" spans="2:18" x14ac:dyDescent="0.25">
      <c r="B47" s="90"/>
      <c r="C47" s="97" t="s">
        <v>74</v>
      </c>
      <c r="D47" s="98">
        <v>13.25</v>
      </c>
      <c r="E47" s="98">
        <v>13.25</v>
      </c>
      <c r="F47" s="99">
        <f t="shared" si="3"/>
        <v>0</v>
      </c>
      <c r="G47" s="100">
        <v>76239</v>
      </c>
      <c r="H47" s="98">
        <v>13.1</v>
      </c>
      <c r="I47" s="99">
        <f t="shared" si="4"/>
        <v>1.1450381679389388E-2</v>
      </c>
      <c r="J47" s="101">
        <v>11.6</v>
      </c>
      <c r="K47" s="101">
        <v>13.6</v>
      </c>
      <c r="L47" s="101">
        <v>11.1</v>
      </c>
      <c r="M47" s="99">
        <f t="shared" si="5"/>
        <v>0.14224137931034497</v>
      </c>
      <c r="N47" s="102" t="s">
        <v>20</v>
      </c>
      <c r="O47" s="102"/>
      <c r="P47" s="103"/>
      <c r="Q47" s="104"/>
      <c r="R47" s="105"/>
    </row>
    <row r="48" spans="2:18" x14ac:dyDescent="0.25">
      <c r="B48" s="90"/>
      <c r="D48" s="91"/>
      <c r="E48" s="91"/>
      <c r="F48" s="92"/>
      <c r="G48" s="93"/>
      <c r="H48" s="91"/>
      <c r="I48" s="92"/>
      <c r="J48" s="94"/>
      <c r="K48" s="94"/>
      <c r="L48" s="94"/>
      <c r="M48" s="92"/>
      <c r="P48" s="95"/>
      <c r="R48" s="96"/>
    </row>
    <row r="49" spans="1:21" x14ac:dyDescent="0.25">
      <c r="A49" s="120"/>
      <c r="B49" s="121" t="s">
        <v>75</v>
      </c>
      <c r="C49" s="106"/>
      <c r="D49" s="106" t="s">
        <v>257</v>
      </c>
      <c r="E49" s="106" t="s">
        <v>257</v>
      </c>
      <c r="F49" s="106"/>
      <c r="G49" s="106"/>
      <c r="H49" s="106" t="s">
        <v>257</v>
      </c>
      <c r="I49" s="106"/>
      <c r="J49" s="106" t="s">
        <v>257</v>
      </c>
      <c r="K49" s="106"/>
      <c r="L49" s="106"/>
      <c r="M49" s="106"/>
      <c r="N49" s="106"/>
      <c r="O49" s="106"/>
      <c r="P49" s="106"/>
      <c r="Q49" s="106"/>
      <c r="R49" s="122"/>
      <c r="S49" s="120"/>
      <c r="T49" s="120"/>
      <c r="U49" s="120"/>
    </row>
    <row r="50" spans="1:21" x14ac:dyDescent="0.25">
      <c r="A50" s="120"/>
      <c r="B50" s="123" t="s">
        <v>76</v>
      </c>
      <c r="C50" s="53" t="s">
        <v>254</v>
      </c>
      <c r="D50" s="91">
        <v>9.1999999999999993</v>
      </c>
      <c r="E50" s="91">
        <v>9.25</v>
      </c>
      <c r="F50" s="92">
        <f t="shared" ref="F50:F77" si="6">D50/E50-1</f>
        <v>-5.4054054054054612E-3</v>
      </c>
      <c r="G50" s="93">
        <v>13594719</v>
      </c>
      <c r="H50" s="91">
        <v>9.15</v>
      </c>
      <c r="I50" s="92">
        <f t="shared" ref="I50:I77" si="7">D50/H50-1</f>
        <v>5.4644808743167239E-3</v>
      </c>
      <c r="J50" s="94">
        <v>8.8000000000000007</v>
      </c>
      <c r="K50" s="94">
        <v>9.4</v>
      </c>
      <c r="L50" s="94">
        <v>8.75</v>
      </c>
      <c r="M50" s="92">
        <f t="shared" ref="M50:M77" si="8">D50/J50-1</f>
        <v>4.5454545454545192E-2</v>
      </c>
      <c r="N50" s="57" t="s">
        <v>20</v>
      </c>
      <c r="P50" s="95"/>
      <c r="R50" s="96"/>
      <c r="S50" s="120"/>
      <c r="T50" s="120"/>
      <c r="U50" s="120"/>
    </row>
    <row r="51" spans="1:21" x14ac:dyDescent="0.25">
      <c r="A51" s="120"/>
      <c r="B51" s="123" t="s">
        <v>21</v>
      </c>
      <c r="C51" s="97" t="s">
        <v>77</v>
      </c>
      <c r="D51" s="98">
        <v>12.35</v>
      </c>
      <c r="E51" s="98">
        <v>12.35</v>
      </c>
      <c r="F51" s="99">
        <f t="shared" si="6"/>
        <v>0</v>
      </c>
      <c r="G51" s="100">
        <v>12099</v>
      </c>
      <c r="H51" s="98">
        <v>12.35</v>
      </c>
      <c r="I51" s="99">
        <f t="shared" si="7"/>
        <v>0</v>
      </c>
      <c r="J51" s="101">
        <v>10.6</v>
      </c>
      <c r="K51" s="101">
        <v>12.35</v>
      </c>
      <c r="L51" s="101">
        <v>10.6</v>
      </c>
      <c r="M51" s="99">
        <f t="shared" si="8"/>
        <v>0.16509433962264142</v>
      </c>
      <c r="N51" s="102" t="s">
        <v>20</v>
      </c>
      <c r="O51" s="102"/>
      <c r="P51" s="103"/>
      <c r="Q51" s="104"/>
      <c r="R51" s="105"/>
      <c r="S51" s="120"/>
      <c r="T51" s="120"/>
      <c r="U51" s="120"/>
    </row>
    <row r="52" spans="1:21" x14ac:dyDescent="0.25">
      <c r="A52" s="120"/>
      <c r="B52" s="123" t="s">
        <v>21</v>
      </c>
      <c r="C52" s="53" t="s">
        <v>78</v>
      </c>
      <c r="D52" s="91">
        <v>4.28</v>
      </c>
      <c r="E52" s="91">
        <v>4.45</v>
      </c>
      <c r="F52" s="92">
        <f t="shared" si="6"/>
        <v>-3.8202247191011174E-2</v>
      </c>
      <c r="G52" s="93">
        <v>700698</v>
      </c>
      <c r="H52" s="91">
        <v>4.7</v>
      </c>
      <c r="I52" s="92">
        <f t="shared" si="7"/>
        <v>-8.9361702127659592E-2</v>
      </c>
      <c r="J52" s="94">
        <v>3.51</v>
      </c>
      <c r="K52" s="94">
        <v>4.99</v>
      </c>
      <c r="L52" s="94">
        <v>3.51</v>
      </c>
      <c r="M52" s="92">
        <f t="shared" si="8"/>
        <v>0.21937321937321941</v>
      </c>
      <c r="N52" s="57" t="s">
        <v>20</v>
      </c>
      <c r="P52" s="95"/>
      <c r="R52" s="96"/>
      <c r="S52" s="120"/>
      <c r="T52" s="120"/>
      <c r="U52" s="120"/>
    </row>
    <row r="53" spans="1:21" x14ac:dyDescent="0.25">
      <c r="A53" s="120"/>
      <c r="B53" s="123" t="s">
        <v>21</v>
      </c>
      <c r="C53" s="97" t="s">
        <v>79</v>
      </c>
      <c r="D53" s="98">
        <v>4.76</v>
      </c>
      <c r="E53" s="98">
        <v>5.03</v>
      </c>
      <c r="F53" s="99">
        <f t="shared" si="6"/>
        <v>-5.3677932405566731E-2</v>
      </c>
      <c r="G53" s="100">
        <v>10519609</v>
      </c>
      <c r="H53" s="98">
        <v>5.42</v>
      </c>
      <c r="I53" s="99">
        <f t="shared" si="7"/>
        <v>-0.12177121771217714</v>
      </c>
      <c r="J53" s="101">
        <v>4.3600000000000003</v>
      </c>
      <c r="K53" s="101">
        <v>6</v>
      </c>
      <c r="L53" s="101">
        <v>4.3600000000000003</v>
      </c>
      <c r="M53" s="99">
        <f t="shared" si="8"/>
        <v>9.174311926605494E-2</v>
      </c>
      <c r="N53" s="102" t="s">
        <v>20</v>
      </c>
      <c r="O53" s="102"/>
      <c r="P53" s="103"/>
      <c r="Q53" s="104"/>
      <c r="R53" s="105"/>
      <c r="S53" s="120"/>
      <c r="T53" s="120"/>
      <c r="U53" s="120"/>
    </row>
    <row r="54" spans="1:21" x14ac:dyDescent="0.25">
      <c r="A54" s="120"/>
      <c r="B54" s="123" t="s">
        <v>21</v>
      </c>
      <c r="C54" s="53" t="s">
        <v>80</v>
      </c>
      <c r="D54" s="91">
        <v>11.65</v>
      </c>
      <c r="E54" s="91">
        <v>11.65</v>
      </c>
      <c r="F54" s="92">
        <f t="shared" si="6"/>
        <v>0</v>
      </c>
      <c r="G54" s="93">
        <v>47422526</v>
      </c>
      <c r="H54" s="91">
        <v>11.65</v>
      </c>
      <c r="I54" s="92">
        <f t="shared" si="7"/>
        <v>0</v>
      </c>
      <c r="J54" s="94">
        <v>11.25</v>
      </c>
      <c r="K54" s="94">
        <v>11.95</v>
      </c>
      <c r="L54" s="94">
        <v>11</v>
      </c>
      <c r="M54" s="92">
        <f t="shared" si="8"/>
        <v>3.5555555555555562E-2</v>
      </c>
      <c r="N54" s="57" t="s">
        <v>20</v>
      </c>
      <c r="P54" s="95"/>
      <c r="R54" s="96"/>
      <c r="S54" s="120"/>
      <c r="T54" s="120"/>
      <c r="U54" s="120"/>
    </row>
    <row r="55" spans="1:21" x14ac:dyDescent="0.25">
      <c r="A55" s="120"/>
      <c r="B55" s="123" t="s">
        <v>21</v>
      </c>
      <c r="C55" s="97" t="s">
        <v>229</v>
      </c>
      <c r="D55" s="98">
        <v>25.15</v>
      </c>
      <c r="E55" s="98">
        <v>25.2</v>
      </c>
      <c r="F55" s="99">
        <f t="shared" si="6"/>
        <v>-1.9841269841269771E-3</v>
      </c>
      <c r="G55" s="100">
        <v>8741128</v>
      </c>
      <c r="H55" s="98">
        <v>25.15</v>
      </c>
      <c r="I55" s="99">
        <f t="shared" si="7"/>
        <v>0</v>
      </c>
      <c r="J55" s="101">
        <v>23.25</v>
      </c>
      <c r="K55" s="101">
        <v>25.25</v>
      </c>
      <c r="L55" s="101">
        <v>23.25</v>
      </c>
      <c r="M55" s="99">
        <f t="shared" si="8"/>
        <v>8.172043010752672E-2</v>
      </c>
      <c r="N55" s="102" t="s">
        <v>20</v>
      </c>
      <c r="O55" s="102"/>
      <c r="P55" s="103"/>
      <c r="Q55" s="104"/>
      <c r="R55" s="105"/>
      <c r="S55" s="120"/>
      <c r="T55" s="120"/>
      <c r="U55" s="120"/>
    </row>
    <row r="56" spans="1:21" x14ac:dyDescent="0.25">
      <c r="A56" s="120"/>
      <c r="B56" s="123"/>
      <c r="C56" s="53" t="s">
        <v>81</v>
      </c>
      <c r="D56" s="91">
        <v>0.92</v>
      </c>
      <c r="E56" s="91">
        <v>0.9</v>
      </c>
      <c r="F56" s="92">
        <f t="shared" si="6"/>
        <v>2.2222222222222143E-2</v>
      </c>
      <c r="G56" s="93">
        <v>1784149</v>
      </c>
      <c r="H56" s="91">
        <v>0.9</v>
      </c>
      <c r="I56" s="92">
        <f t="shared" si="7"/>
        <v>2.2222222222222143E-2</v>
      </c>
      <c r="J56" s="94">
        <v>0.9</v>
      </c>
      <c r="K56" s="94">
        <v>0.93</v>
      </c>
      <c r="L56" s="94">
        <v>0.86</v>
      </c>
      <c r="M56" s="92">
        <f t="shared" si="8"/>
        <v>2.2222222222222143E-2</v>
      </c>
      <c r="N56" s="57" t="s">
        <v>20</v>
      </c>
      <c r="P56" s="95"/>
      <c r="R56" s="96"/>
      <c r="S56" s="120"/>
      <c r="T56" s="120"/>
      <c r="U56" s="120"/>
    </row>
    <row r="57" spans="1:21" x14ac:dyDescent="0.25">
      <c r="A57" s="120"/>
      <c r="B57" s="123" t="s">
        <v>21</v>
      </c>
      <c r="C57" s="97" t="s">
        <v>82</v>
      </c>
      <c r="D57" s="98">
        <v>34.5</v>
      </c>
      <c r="E57" s="98">
        <v>34.5</v>
      </c>
      <c r="F57" s="99">
        <f t="shared" si="6"/>
        <v>0</v>
      </c>
      <c r="G57" s="100">
        <v>158504</v>
      </c>
      <c r="H57" s="98">
        <v>34.5</v>
      </c>
      <c r="I57" s="99">
        <f t="shared" si="7"/>
        <v>0</v>
      </c>
      <c r="J57" s="101">
        <v>33.450000000000003</v>
      </c>
      <c r="K57" s="101">
        <v>34.5</v>
      </c>
      <c r="L57" s="101">
        <v>32</v>
      </c>
      <c r="M57" s="99">
        <f t="shared" si="8"/>
        <v>3.1390134529147851E-2</v>
      </c>
      <c r="N57" s="102" t="s">
        <v>20</v>
      </c>
      <c r="O57" s="102"/>
      <c r="P57" s="103"/>
      <c r="Q57" s="104"/>
      <c r="R57" s="105"/>
      <c r="S57" s="120"/>
      <c r="T57" s="120"/>
      <c r="U57" s="120"/>
    </row>
    <row r="58" spans="1:21" x14ac:dyDescent="0.25">
      <c r="A58" s="120"/>
      <c r="B58" s="123" t="s">
        <v>21</v>
      </c>
      <c r="C58" s="53" t="s">
        <v>83</v>
      </c>
      <c r="D58" s="91">
        <v>1.8</v>
      </c>
      <c r="E58" s="91">
        <v>1.8</v>
      </c>
      <c r="F58" s="92">
        <f t="shared" si="6"/>
        <v>0</v>
      </c>
      <c r="G58" s="93">
        <v>11221</v>
      </c>
      <c r="H58" s="91">
        <v>1.8</v>
      </c>
      <c r="I58" s="92">
        <f t="shared" si="7"/>
        <v>0</v>
      </c>
      <c r="J58" s="94">
        <v>1.69</v>
      </c>
      <c r="K58" s="94">
        <v>1.81</v>
      </c>
      <c r="L58" s="94">
        <v>1.57</v>
      </c>
      <c r="M58" s="92">
        <f t="shared" si="8"/>
        <v>6.5088757396449815E-2</v>
      </c>
      <c r="N58" s="57" t="s">
        <v>20</v>
      </c>
      <c r="P58" s="95"/>
      <c r="R58" s="96"/>
      <c r="S58" s="120"/>
      <c r="T58" s="120"/>
      <c r="U58" s="120"/>
    </row>
    <row r="59" spans="1:21" x14ac:dyDescent="0.25">
      <c r="A59" s="120"/>
      <c r="B59" s="123" t="s">
        <v>21</v>
      </c>
      <c r="C59" s="97" t="s">
        <v>84</v>
      </c>
      <c r="D59" s="98">
        <v>1.53</v>
      </c>
      <c r="E59" s="98">
        <v>1.55</v>
      </c>
      <c r="F59" s="99">
        <f t="shared" si="6"/>
        <v>-1.2903225806451646E-2</v>
      </c>
      <c r="G59" s="100">
        <v>1197843</v>
      </c>
      <c r="H59" s="98">
        <v>1.51</v>
      </c>
      <c r="I59" s="99">
        <f t="shared" si="7"/>
        <v>1.3245033112582849E-2</v>
      </c>
      <c r="J59" s="101">
        <v>1.4</v>
      </c>
      <c r="K59" s="101">
        <v>1.63</v>
      </c>
      <c r="L59" s="101">
        <v>1.4</v>
      </c>
      <c r="M59" s="99">
        <f t="shared" si="8"/>
        <v>9.2857142857142971E-2</v>
      </c>
      <c r="N59" s="102" t="s">
        <v>20</v>
      </c>
      <c r="O59" s="102"/>
      <c r="P59" s="103"/>
      <c r="Q59" s="104"/>
      <c r="R59" s="105"/>
      <c r="S59" s="120"/>
      <c r="T59" s="120"/>
      <c r="U59" s="120"/>
    </row>
    <row r="60" spans="1:21" x14ac:dyDescent="0.25">
      <c r="A60" s="120"/>
      <c r="B60" s="123" t="s">
        <v>21</v>
      </c>
      <c r="C60" s="53" t="s">
        <v>85</v>
      </c>
      <c r="D60" s="91">
        <v>8.35</v>
      </c>
      <c r="E60" s="91">
        <v>8.4</v>
      </c>
      <c r="F60" s="92">
        <f t="shared" si="6"/>
        <v>-5.9523809523810423E-3</v>
      </c>
      <c r="G60" s="93">
        <v>9832772</v>
      </c>
      <c r="H60" s="91">
        <v>8.4</v>
      </c>
      <c r="I60" s="92">
        <f t="shared" si="7"/>
        <v>-5.9523809523810423E-3</v>
      </c>
      <c r="J60" s="94">
        <v>8.3000000000000007</v>
      </c>
      <c r="K60" s="94">
        <v>8.4499999999999993</v>
      </c>
      <c r="L60" s="94">
        <v>7.95</v>
      </c>
      <c r="M60" s="92">
        <f t="shared" si="8"/>
        <v>6.0240963855420215E-3</v>
      </c>
      <c r="N60" s="57" t="s">
        <v>20</v>
      </c>
      <c r="P60" s="95"/>
      <c r="R60" s="96"/>
      <c r="S60" s="120"/>
      <c r="T60" s="120"/>
      <c r="U60" s="120"/>
    </row>
    <row r="61" spans="1:21" x14ac:dyDescent="0.25">
      <c r="A61" s="120"/>
      <c r="B61" s="123" t="s">
        <v>21</v>
      </c>
      <c r="C61" s="97" t="s">
        <v>86</v>
      </c>
      <c r="D61" s="98">
        <v>6.65</v>
      </c>
      <c r="E61" s="98">
        <v>6.65</v>
      </c>
      <c r="F61" s="99">
        <f t="shared" si="6"/>
        <v>0</v>
      </c>
      <c r="G61" s="100">
        <v>27517</v>
      </c>
      <c r="H61" s="98">
        <v>6.65</v>
      </c>
      <c r="I61" s="99">
        <f t="shared" si="7"/>
        <v>0</v>
      </c>
      <c r="J61" s="101">
        <v>6.95</v>
      </c>
      <c r="K61" s="101">
        <v>6.95</v>
      </c>
      <c r="L61" s="101">
        <v>6.35</v>
      </c>
      <c r="M61" s="99">
        <f t="shared" si="8"/>
        <v>-4.3165467625899234E-2</v>
      </c>
      <c r="N61" s="102" t="s">
        <v>20</v>
      </c>
      <c r="O61" s="102"/>
      <c r="P61" s="103"/>
      <c r="Q61" s="104"/>
      <c r="R61" s="105"/>
      <c r="S61" s="120"/>
      <c r="T61" s="120"/>
      <c r="U61" s="120"/>
    </row>
    <row r="62" spans="1:21" x14ac:dyDescent="0.25">
      <c r="A62" s="120"/>
      <c r="B62" s="123" t="s">
        <v>21</v>
      </c>
      <c r="C62" s="53" t="s">
        <v>87</v>
      </c>
      <c r="D62" s="91">
        <v>0.51</v>
      </c>
      <c r="E62" s="91">
        <v>0.51</v>
      </c>
      <c r="F62" s="92">
        <f t="shared" si="6"/>
        <v>0</v>
      </c>
      <c r="G62" s="93">
        <v>46470</v>
      </c>
      <c r="H62" s="91">
        <v>0.53</v>
      </c>
      <c r="I62" s="92">
        <f t="shared" si="7"/>
        <v>-3.7735849056603765E-2</v>
      </c>
      <c r="J62" s="94">
        <v>0.59</v>
      </c>
      <c r="K62" s="94">
        <v>0.59</v>
      </c>
      <c r="L62" s="94">
        <v>0.5</v>
      </c>
      <c r="M62" s="92">
        <f t="shared" si="8"/>
        <v>-0.13559322033898302</v>
      </c>
      <c r="N62" s="57" t="s">
        <v>20</v>
      </c>
      <c r="P62" s="95"/>
      <c r="R62" s="96"/>
      <c r="S62" s="120"/>
      <c r="T62" s="120"/>
      <c r="U62" s="120"/>
    </row>
    <row r="63" spans="1:21" x14ac:dyDescent="0.25">
      <c r="A63" s="120"/>
      <c r="B63" s="123" t="s">
        <v>21</v>
      </c>
      <c r="C63" s="97" t="s">
        <v>88</v>
      </c>
      <c r="D63" s="98">
        <v>4</v>
      </c>
      <c r="E63" s="98">
        <v>4</v>
      </c>
      <c r="F63" s="99">
        <f t="shared" si="6"/>
        <v>0</v>
      </c>
      <c r="G63" s="100">
        <v>35282</v>
      </c>
      <c r="H63" s="98">
        <v>4.13</v>
      </c>
      <c r="I63" s="99">
        <f t="shared" si="7"/>
        <v>-3.1476997578692489E-2</v>
      </c>
      <c r="J63" s="101">
        <v>3.9</v>
      </c>
      <c r="K63" s="101">
        <v>4.13</v>
      </c>
      <c r="L63" s="101">
        <v>3.58</v>
      </c>
      <c r="M63" s="99">
        <f t="shared" si="8"/>
        <v>2.5641025641025772E-2</v>
      </c>
      <c r="N63" s="102" t="s">
        <v>20</v>
      </c>
      <c r="O63" s="102"/>
      <c r="P63" s="103"/>
      <c r="Q63" s="104"/>
      <c r="R63" s="105"/>
      <c r="S63" s="120"/>
      <c r="T63" s="120"/>
      <c r="U63" s="120"/>
    </row>
    <row r="64" spans="1:21" x14ac:dyDescent="0.25">
      <c r="A64" s="120"/>
      <c r="B64" s="123" t="s">
        <v>21</v>
      </c>
      <c r="C64" s="53" t="s">
        <v>89</v>
      </c>
      <c r="D64" s="91">
        <v>25</v>
      </c>
      <c r="E64" s="91">
        <v>25.5</v>
      </c>
      <c r="F64" s="92">
        <f t="shared" si="6"/>
        <v>-1.9607843137254943E-2</v>
      </c>
      <c r="G64" s="93">
        <v>16892718</v>
      </c>
      <c r="H64" s="91">
        <v>25.65</v>
      </c>
      <c r="I64" s="92">
        <f t="shared" si="7"/>
        <v>-2.5341130604288442E-2</v>
      </c>
      <c r="J64" s="94">
        <v>24</v>
      </c>
      <c r="K64" s="94">
        <v>25.65</v>
      </c>
      <c r="L64" s="94">
        <v>24</v>
      </c>
      <c r="M64" s="92">
        <f t="shared" si="8"/>
        <v>4.1666666666666741E-2</v>
      </c>
      <c r="N64" s="57" t="s">
        <v>20</v>
      </c>
      <c r="P64" s="95"/>
      <c r="R64" s="96"/>
      <c r="S64" s="120"/>
      <c r="T64" s="120"/>
      <c r="U64" s="120"/>
    </row>
    <row r="65" spans="1:21" x14ac:dyDescent="0.25">
      <c r="A65" s="120"/>
      <c r="B65" s="123" t="s">
        <v>90</v>
      </c>
      <c r="C65" s="97" t="s">
        <v>91</v>
      </c>
      <c r="D65" s="98">
        <v>0.2</v>
      </c>
      <c r="E65" s="98">
        <v>0.2</v>
      </c>
      <c r="F65" s="99">
        <f t="shared" si="6"/>
        <v>0</v>
      </c>
      <c r="G65" s="100">
        <v>0</v>
      </c>
      <c r="H65" s="98">
        <v>0.2</v>
      </c>
      <c r="I65" s="99">
        <f t="shared" si="7"/>
        <v>0</v>
      </c>
      <c r="J65" s="101">
        <v>0.2</v>
      </c>
      <c r="K65" s="101">
        <v>0.2</v>
      </c>
      <c r="L65" s="101">
        <v>0.2</v>
      </c>
      <c r="M65" s="99">
        <f t="shared" si="8"/>
        <v>0</v>
      </c>
      <c r="N65" s="102" t="s">
        <v>20</v>
      </c>
      <c r="O65" s="102"/>
      <c r="P65" s="103"/>
      <c r="Q65" s="104"/>
      <c r="R65" s="105"/>
      <c r="S65" s="120"/>
      <c r="T65" s="120"/>
      <c r="U65" s="120"/>
    </row>
    <row r="66" spans="1:21" x14ac:dyDescent="0.25">
      <c r="A66" s="120"/>
      <c r="B66" s="123" t="s">
        <v>21</v>
      </c>
      <c r="C66" s="53" t="s">
        <v>92</v>
      </c>
      <c r="D66" s="91">
        <v>0.59</v>
      </c>
      <c r="E66" s="91">
        <v>0.6</v>
      </c>
      <c r="F66" s="92">
        <f t="shared" si="6"/>
        <v>-1.6666666666666718E-2</v>
      </c>
      <c r="G66" s="93">
        <v>5302941</v>
      </c>
      <c r="H66" s="91">
        <v>0.6</v>
      </c>
      <c r="I66" s="92">
        <f t="shared" si="7"/>
        <v>-1.6666666666666718E-2</v>
      </c>
      <c r="J66" s="94">
        <v>0.64</v>
      </c>
      <c r="K66" s="94">
        <v>0.67</v>
      </c>
      <c r="L66" s="94">
        <v>0.59</v>
      </c>
      <c r="M66" s="92">
        <f t="shared" si="8"/>
        <v>-7.8125000000000111E-2</v>
      </c>
      <c r="N66" s="57" t="s">
        <v>20</v>
      </c>
      <c r="P66" s="95"/>
      <c r="R66" s="96"/>
      <c r="S66" s="120"/>
      <c r="T66" s="120"/>
      <c r="U66" s="120"/>
    </row>
    <row r="67" spans="1:21" x14ac:dyDescent="0.25">
      <c r="A67" s="120"/>
      <c r="B67" s="123" t="s">
        <v>21</v>
      </c>
      <c r="C67" s="97" t="s">
        <v>93</v>
      </c>
      <c r="D67" s="98">
        <v>0.6</v>
      </c>
      <c r="E67" s="98">
        <v>0.61</v>
      </c>
      <c r="F67" s="99">
        <f t="shared" si="6"/>
        <v>-1.6393442622950838E-2</v>
      </c>
      <c r="G67" s="100">
        <v>1399853</v>
      </c>
      <c r="H67" s="98">
        <v>0.61</v>
      </c>
      <c r="I67" s="99">
        <f t="shared" si="7"/>
        <v>-1.6393442622950838E-2</v>
      </c>
      <c r="J67" s="101">
        <v>0.6</v>
      </c>
      <c r="K67" s="101">
        <v>0.63</v>
      </c>
      <c r="L67" s="101">
        <v>0.54</v>
      </c>
      <c r="M67" s="99">
        <f t="shared" si="8"/>
        <v>0</v>
      </c>
      <c r="N67" s="102" t="s">
        <v>20</v>
      </c>
      <c r="O67" s="102"/>
      <c r="P67" s="103"/>
      <c r="Q67" s="104"/>
      <c r="R67" s="105"/>
      <c r="S67" s="120"/>
      <c r="T67" s="120"/>
      <c r="U67" s="120"/>
    </row>
    <row r="68" spans="1:21" x14ac:dyDescent="0.25">
      <c r="A68" s="120"/>
      <c r="B68" s="123" t="s">
        <v>21</v>
      </c>
      <c r="C68" s="53" t="s">
        <v>221</v>
      </c>
      <c r="D68" s="91">
        <v>0.35</v>
      </c>
      <c r="E68" s="91">
        <v>0.35</v>
      </c>
      <c r="F68" s="92">
        <f t="shared" si="6"/>
        <v>0</v>
      </c>
      <c r="G68" s="93">
        <v>11200</v>
      </c>
      <c r="H68" s="91">
        <v>0.35</v>
      </c>
      <c r="I68" s="92">
        <f t="shared" si="7"/>
        <v>0</v>
      </c>
      <c r="J68" s="94">
        <v>0.28999999999999998</v>
      </c>
      <c r="K68" s="94">
        <v>0.37</v>
      </c>
      <c r="L68" s="94">
        <v>0.28999999999999998</v>
      </c>
      <c r="M68" s="92">
        <f t="shared" si="8"/>
        <v>0.2068965517241379</v>
      </c>
      <c r="N68" s="57" t="s">
        <v>20</v>
      </c>
      <c r="P68" s="95"/>
      <c r="R68" s="96"/>
      <c r="S68" s="120"/>
      <c r="T68" s="120"/>
      <c r="U68" s="120"/>
    </row>
    <row r="69" spans="1:21" x14ac:dyDescent="0.25">
      <c r="A69" s="120"/>
      <c r="B69" s="123" t="s">
        <v>21</v>
      </c>
      <c r="C69" s="97" t="s">
        <v>94</v>
      </c>
      <c r="D69" s="98">
        <v>0.2</v>
      </c>
      <c r="E69" s="98">
        <v>0.2</v>
      </c>
      <c r="F69" s="99">
        <f t="shared" si="6"/>
        <v>0</v>
      </c>
      <c r="G69" s="100">
        <v>0</v>
      </c>
      <c r="H69" s="98">
        <v>0.2</v>
      </c>
      <c r="I69" s="99">
        <f t="shared" si="7"/>
        <v>0</v>
      </c>
      <c r="J69" s="101">
        <v>0.2</v>
      </c>
      <c r="K69" s="101">
        <v>0.2</v>
      </c>
      <c r="L69" s="101">
        <v>0.2</v>
      </c>
      <c r="M69" s="99">
        <f t="shared" si="8"/>
        <v>0</v>
      </c>
      <c r="N69" s="102" t="s">
        <v>20</v>
      </c>
      <c r="O69" s="102"/>
      <c r="P69" s="103"/>
      <c r="Q69" s="104"/>
      <c r="R69" s="105"/>
      <c r="S69" s="120"/>
      <c r="T69" s="120"/>
      <c r="U69" s="120"/>
    </row>
    <row r="70" spans="1:21" x14ac:dyDescent="0.25">
      <c r="A70" s="120"/>
      <c r="B70" s="123" t="s">
        <v>21</v>
      </c>
      <c r="C70" s="53" t="s">
        <v>95</v>
      </c>
      <c r="D70" s="91">
        <v>0.2</v>
      </c>
      <c r="E70" s="91">
        <v>0.2</v>
      </c>
      <c r="F70" s="92">
        <f t="shared" si="6"/>
        <v>0</v>
      </c>
      <c r="G70" s="93">
        <v>0</v>
      </c>
      <c r="H70" s="91">
        <v>0.2</v>
      </c>
      <c r="I70" s="92">
        <f t="shared" si="7"/>
        <v>0</v>
      </c>
      <c r="J70" s="94">
        <v>0.2</v>
      </c>
      <c r="K70" s="94">
        <v>0.2</v>
      </c>
      <c r="L70" s="94">
        <v>0.2</v>
      </c>
      <c r="M70" s="92">
        <f t="shared" si="8"/>
        <v>0</v>
      </c>
      <c r="N70" s="57" t="s">
        <v>20</v>
      </c>
      <c r="P70" s="95"/>
      <c r="R70" s="96"/>
      <c r="S70" s="120"/>
      <c r="T70" s="120"/>
      <c r="U70" s="120"/>
    </row>
    <row r="71" spans="1:21" x14ac:dyDescent="0.25">
      <c r="A71" s="120"/>
      <c r="B71" s="123" t="s">
        <v>21</v>
      </c>
      <c r="C71" s="97" t="s">
        <v>96</v>
      </c>
      <c r="D71" s="98">
        <v>0.67</v>
      </c>
      <c r="E71" s="98">
        <v>0.68</v>
      </c>
      <c r="F71" s="99">
        <f t="shared" si="6"/>
        <v>-1.4705882352941235E-2</v>
      </c>
      <c r="G71" s="100">
        <v>2590000</v>
      </c>
      <c r="H71" s="98">
        <v>0.65</v>
      </c>
      <c r="I71" s="99">
        <f t="shared" si="7"/>
        <v>3.0769230769230882E-2</v>
      </c>
      <c r="J71" s="101">
        <v>0.67</v>
      </c>
      <c r="K71" s="101">
        <v>0.69</v>
      </c>
      <c r="L71" s="101">
        <v>0.6</v>
      </c>
      <c r="M71" s="99">
        <f t="shared" si="8"/>
        <v>0</v>
      </c>
      <c r="N71" s="102" t="s">
        <v>20</v>
      </c>
      <c r="O71" s="102"/>
      <c r="P71" s="103"/>
      <c r="Q71" s="104"/>
      <c r="R71" s="105"/>
      <c r="S71" s="120"/>
      <c r="T71" s="120"/>
      <c r="U71" s="120"/>
    </row>
    <row r="72" spans="1:21" x14ac:dyDescent="0.25">
      <c r="A72" s="120"/>
      <c r="B72" s="123"/>
      <c r="C72" s="53" t="s">
        <v>97</v>
      </c>
      <c r="D72" s="91">
        <v>1.18</v>
      </c>
      <c r="E72" s="91">
        <v>1.18</v>
      </c>
      <c r="F72" s="92">
        <f t="shared" si="6"/>
        <v>0</v>
      </c>
      <c r="G72" s="93">
        <v>877291</v>
      </c>
      <c r="H72" s="91">
        <v>1.29</v>
      </c>
      <c r="I72" s="92">
        <f t="shared" si="7"/>
        <v>-8.5271317829457405E-2</v>
      </c>
      <c r="J72" s="94">
        <v>0.38</v>
      </c>
      <c r="K72" s="94">
        <v>1.37</v>
      </c>
      <c r="L72" s="94">
        <v>0.38</v>
      </c>
      <c r="M72" s="92">
        <f t="shared" si="8"/>
        <v>2.1052631578947367</v>
      </c>
      <c r="N72" s="57" t="s">
        <v>20</v>
      </c>
      <c r="P72" s="95"/>
      <c r="R72" s="96"/>
      <c r="S72" s="120"/>
      <c r="T72" s="120"/>
      <c r="U72" s="120"/>
    </row>
    <row r="73" spans="1:21" x14ac:dyDescent="0.25">
      <c r="A73" s="120"/>
      <c r="B73" s="123"/>
      <c r="C73" s="97" t="s">
        <v>98</v>
      </c>
      <c r="D73" s="98">
        <v>1.02</v>
      </c>
      <c r="E73" s="98">
        <v>0.98</v>
      </c>
      <c r="F73" s="99">
        <f t="shared" si="6"/>
        <v>4.081632653061229E-2</v>
      </c>
      <c r="G73" s="100">
        <v>2202055</v>
      </c>
      <c r="H73" s="98">
        <v>0.97</v>
      </c>
      <c r="I73" s="99">
        <f t="shared" si="7"/>
        <v>5.1546391752577359E-2</v>
      </c>
      <c r="J73" s="101">
        <v>0.89</v>
      </c>
      <c r="K73" s="101">
        <v>1.1000000000000001</v>
      </c>
      <c r="L73" s="101">
        <v>0.89</v>
      </c>
      <c r="M73" s="99">
        <f>D73/J73-1</f>
        <v>0.14606741573033699</v>
      </c>
      <c r="N73" s="102" t="s">
        <v>20</v>
      </c>
      <c r="O73" s="102"/>
      <c r="P73" s="103"/>
      <c r="Q73" s="104"/>
      <c r="R73" s="105"/>
      <c r="S73" s="120"/>
      <c r="T73" s="120"/>
      <c r="U73" s="120"/>
    </row>
    <row r="74" spans="1:21" x14ac:dyDescent="0.25">
      <c r="A74" s="120"/>
      <c r="B74" s="123"/>
      <c r="C74" s="53" t="s">
        <v>99</v>
      </c>
      <c r="D74" s="91">
        <v>0.45</v>
      </c>
      <c r="E74" s="91">
        <v>0.45</v>
      </c>
      <c r="F74" s="92">
        <f t="shared" si="6"/>
        <v>0</v>
      </c>
      <c r="G74" s="93">
        <v>216000</v>
      </c>
      <c r="H74" s="91">
        <v>0.42</v>
      </c>
      <c r="I74" s="92">
        <f t="shared" si="7"/>
        <v>7.1428571428571397E-2</v>
      </c>
      <c r="J74" s="94">
        <v>0.4</v>
      </c>
      <c r="K74" s="94">
        <v>0.52</v>
      </c>
      <c r="L74" s="94">
        <v>0.4</v>
      </c>
      <c r="M74" s="92">
        <f t="shared" si="8"/>
        <v>0.125</v>
      </c>
      <c r="N74" s="57" t="s">
        <v>20</v>
      </c>
      <c r="P74" s="95"/>
      <c r="R74" s="96"/>
      <c r="S74" s="120"/>
      <c r="T74" s="120"/>
      <c r="U74" s="120"/>
    </row>
    <row r="75" spans="1:21" x14ac:dyDescent="0.25">
      <c r="A75" s="120"/>
      <c r="B75" s="123"/>
      <c r="C75" s="97" t="s">
        <v>253</v>
      </c>
      <c r="D75" s="98">
        <v>2</v>
      </c>
      <c r="E75" s="98">
        <v>2</v>
      </c>
      <c r="F75" s="99">
        <f t="shared" si="6"/>
        <v>0</v>
      </c>
      <c r="G75" s="100">
        <v>223762</v>
      </c>
      <c r="H75" s="98">
        <v>2</v>
      </c>
      <c r="I75" s="99">
        <f t="shared" si="7"/>
        <v>0</v>
      </c>
      <c r="J75" s="101">
        <v>2</v>
      </c>
      <c r="K75" s="101">
        <v>2.14</v>
      </c>
      <c r="L75" s="101">
        <v>1.91</v>
      </c>
      <c r="M75" s="99">
        <f t="shared" si="8"/>
        <v>0</v>
      </c>
      <c r="N75" s="102" t="s">
        <v>20</v>
      </c>
      <c r="O75" s="102"/>
      <c r="P75" s="103"/>
      <c r="Q75" s="104"/>
      <c r="R75" s="105"/>
      <c r="S75" s="120"/>
      <c r="T75" s="120"/>
      <c r="U75" s="120"/>
    </row>
    <row r="76" spans="1:21" x14ac:dyDescent="0.25">
      <c r="A76" s="120"/>
      <c r="B76" s="123"/>
      <c r="C76" s="53" t="s">
        <v>100</v>
      </c>
      <c r="D76" s="91">
        <v>0.32</v>
      </c>
      <c r="E76" s="91">
        <v>0.31</v>
      </c>
      <c r="F76" s="92">
        <f t="shared" si="6"/>
        <v>3.2258064516129004E-2</v>
      </c>
      <c r="G76" s="93">
        <v>2017000</v>
      </c>
      <c r="H76" s="91">
        <v>0.32</v>
      </c>
      <c r="I76" s="92">
        <f t="shared" si="7"/>
        <v>0</v>
      </c>
      <c r="J76" s="94">
        <v>0.28000000000000003</v>
      </c>
      <c r="K76" s="94">
        <v>0.39</v>
      </c>
      <c r="L76" s="94">
        <v>0.28000000000000003</v>
      </c>
      <c r="M76" s="92">
        <f t="shared" si="8"/>
        <v>0.14285714285714279</v>
      </c>
      <c r="N76" s="57" t="s">
        <v>20</v>
      </c>
      <c r="P76" s="95"/>
      <c r="R76" s="96"/>
      <c r="S76" s="120"/>
      <c r="T76" s="120"/>
      <c r="U76" s="120"/>
    </row>
    <row r="77" spans="1:21" x14ac:dyDescent="0.25">
      <c r="A77" s="120"/>
      <c r="B77" s="123"/>
      <c r="C77" s="97" t="s">
        <v>101</v>
      </c>
      <c r="D77" s="98">
        <v>4.0999999999999996</v>
      </c>
      <c r="E77" s="98">
        <v>4.0999999999999996</v>
      </c>
      <c r="F77" s="99">
        <f t="shared" si="6"/>
        <v>0</v>
      </c>
      <c r="G77" s="100">
        <v>5687</v>
      </c>
      <c r="H77" s="98">
        <v>4.0999999999999996</v>
      </c>
      <c r="I77" s="99">
        <f t="shared" si="7"/>
        <v>0</v>
      </c>
      <c r="J77" s="101">
        <v>4.5</v>
      </c>
      <c r="K77" s="101">
        <v>4.5</v>
      </c>
      <c r="L77" s="101">
        <v>4.05</v>
      </c>
      <c r="M77" s="99">
        <f t="shared" si="8"/>
        <v>-8.8888888888889017E-2</v>
      </c>
      <c r="N77" s="102" t="s">
        <v>20</v>
      </c>
      <c r="O77" s="102"/>
      <c r="P77" s="103"/>
      <c r="Q77" s="104"/>
      <c r="R77" s="105"/>
      <c r="S77" s="120"/>
      <c r="T77" s="120"/>
      <c r="U77" s="120"/>
    </row>
    <row r="78" spans="1:21" x14ac:dyDescent="0.25">
      <c r="A78" s="120"/>
      <c r="B78" s="123"/>
      <c r="C78" s="53" t="s">
        <v>102</v>
      </c>
      <c r="D78" s="91">
        <v>0.2</v>
      </c>
      <c r="E78" s="91">
        <v>0.2</v>
      </c>
      <c r="F78" s="92">
        <f t="shared" ref="F78:F98" si="9">D78/E78-1</f>
        <v>0</v>
      </c>
      <c r="G78" s="93">
        <v>0</v>
      </c>
      <c r="H78" s="91">
        <v>0.2</v>
      </c>
      <c r="I78" s="92">
        <f t="shared" ref="I78:I98" si="10">D78/H78-1</f>
        <v>0</v>
      </c>
      <c r="J78" s="94">
        <v>0.2</v>
      </c>
      <c r="K78" s="94">
        <v>0.2</v>
      </c>
      <c r="L78" s="94">
        <v>0.2</v>
      </c>
      <c r="M78" s="92">
        <f t="shared" ref="M78:M98" si="11">D78/J78-1</f>
        <v>0</v>
      </c>
      <c r="N78" s="57" t="s">
        <v>20</v>
      </c>
      <c r="P78" s="95"/>
      <c r="R78" s="96"/>
      <c r="S78" s="120"/>
      <c r="T78" s="120"/>
      <c r="U78" s="120"/>
    </row>
    <row r="79" spans="1:21" x14ac:dyDescent="0.25">
      <c r="A79" s="120"/>
      <c r="B79" s="123"/>
      <c r="C79" s="97" t="s">
        <v>103</v>
      </c>
      <c r="D79" s="98">
        <v>0.42</v>
      </c>
      <c r="E79" s="98">
        <v>0.42</v>
      </c>
      <c r="F79" s="99">
        <f t="shared" si="9"/>
        <v>0</v>
      </c>
      <c r="G79" s="100">
        <v>13020</v>
      </c>
      <c r="H79" s="98">
        <v>0.4</v>
      </c>
      <c r="I79" s="99">
        <f t="shared" si="10"/>
        <v>4.9999999999999822E-2</v>
      </c>
      <c r="J79" s="101">
        <v>0.46</v>
      </c>
      <c r="K79" s="101">
        <v>0.46</v>
      </c>
      <c r="L79" s="101">
        <v>0.4</v>
      </c>
      <c r="M79" s="99">
        <f t="shared" si="11"/>
        <v>-8.6956521739130488E-2</v>
      </c>
      <c r="N79" s="102" t="s">
        <v>20</v>
      </c>
      <c r="O79" s="102"/>
      <c r="P79" s="103"/>
      <c r="Q79" s="104"/>
      <c r="R79" s="105"/>
      <c r="S79" s="120"/>
      <c r="T79" s="120"/>
      <c r="U79" s="120"/>
    </row>
    <row r="80" spans="1:21" x14ac:dyDescent="0.25">
      <c r="A80" s="120"/>
      <c r="B80" s="123"/>
      <c r="C80" s="53" t="s">
        <v>104</v>
      </c>
      <c r="D80" s="91">
        <v>0.28999999999999998</v>
      </c>
      <c r="E80" s="91">
        <v>0.28999999999999998</v>
      </c>
      <c r="F80" s="92">
        <f t="shared" si="9"/>
        <v>0</v>
      </c>
      <c r="G80" s="93">
        <v>620470</v>
      </c>
      <c r="H80" s="91">
        <v>0.28999999999999998</v>
      </c>
      <c r="I80" s="92">
        <f t="shared" si="10"/>
        <v>0</v>
      </c>
      <c r="J80" s="94">
        <v>0.25</v>
      </c>
      <c r="K80" s="94">
        <v>0.31</v>
      </c>
      <c r="L80" s="94">
        <v>0.25</v>
      </c>
      <c r="M80" s="92">
        <f t="shared" si="11"/>
        <v>0.15999999999999992</v>
      </c>
      <c r="N80" s="57" t="s">
        <v>20</v>
      </c>
      <c r="P80" s="95"/>
      <c r="R80" s="96"/>
      <c r="S80" s="120"/>
      <c r="T80" s="120"/>
      <c r="U80" s="120"/>
    </row>
    <row r="81" spans="1:21" x14ac:dyDescent="0.25">
      <c r="A81" s="120"/>
      <c r="B81" s="123"/>
      <c r="C81" s="97" t="s">
        <v>105</v>
      </c>
      <c r="D81" s="98">
        <v>0.28000000000000003</v>
      </c>
      <c r="E81" s="98">
        <v>0.28000000000000003</v>
      </c>
      <c r="F81" s="99">
        <f t="shared" si="9"/>
        <v>0</v>
      </c>
      <c r="G81" s="100">
        <v>200152</v>
      </c>
      <c r="H81" s="98">
        <v>0.3</v>
      </c>
      <c r="I81" s="99">
        <f t="shared" si="10"/>
        <v>-6.6666666666666541E-2</v>
      </c>
      <c r="J81" s="101">
        <v>0.28000000000000003</v>
      </c>
      <c r="K81" s="101">
        <v>0.33</v>
      </c>
      <c r="L81" s="101">
        <v>0.26</v>
      </c>
      <c r="M81" s="99">
        <f t="shared" si="11"/>
        <v>0</v>
      </c>
      <c r="N81" s="102" t="s">
        <v>20</v>
      </c>
      <c r="O81" s="102"/>
      <c r="P81" s="103"/>
      <c r="Q81" s="104"/>
      <c r="R81" s="105"/>
      <c r="S81" s="120"/>
      <c r="T81" s="120"/>
      <c r="U81" s="120"/>
    </row>
    <row r="82" spans="1:21" x14ac:dyDescent="0.25">
      <c r="A82" s="120"/>
      <c r="B82" s="123"/>
      <c r="C82" s="53" t="s">
        <v>106</v>
      </c>
      <c r="D82" s="91">
        <v>0.48</v>
      </c>
      <c r="E82" s="91">
        <v>0.48</v>
      </c>
      <c r="F82" s="92">
        <f t="shared" si="9"/>
        <v>0</v>
      </c>
      <c r="G82" s="93">
        <v>0</v>
      </c>
      <c r="H82" s="91">
        <v>0.48</v>
      </c>
      <c r="I82" s="92">
        <f t="shared" si="10"/>
        <v>0</v>
      </c>
      <c r="J82" s="94">
        <v>0.48</v>
      </c>
      <c r="K82" s="94">
        <v>0.48</v>
      </c>
      <c r="L82" s="94">
        <v>0.48</v>
      </c>
      <c r="M82" s="92">
        <f t="shared" si="11"/>
        <v>0</v>
      </c>
      <c r="N82" s="57" t="s">
        <v>20</v>
      </c>
      <c r="P82" s="95"/>
      <c r="R82" s="96"/>
      <c r="S82" s="120"/>
      <c r="T82" s="120"/>
      <c r="U82" s="120"/>
    </row>
    <row r="83" spans="1:21" x14ac:dyDescent="0.25">
      <c r="A83" s="120"/>
      <c r="B83" s="123"/>
      <c r="C83" s="97" t="s">
        <v>107</v>
      </c>
      <c r="D83" s="98">
        <v>0.2</v>
      </c>
      <c r="E83" s="98">
        <v>0.2</v>
      </c>
      <c r="F83" s="99">
        <f t="shared" si="9"/>
        <v>0</v>
      </c>
      <c r="G83" s="100">
        <v>0</v>
      </c>
      <c r="H83" s="98">
        <v>0.2</v>
      </c>
      <c r="I83" s="99">
        <f t="shared" si="10"/>
        <v>0</v>
      </c>
      <c r="J83" s="101">
        <v>0.2</v>
      </c>
      <c r="K83" s="101">
        <v>0.2</v>
      </c>
      <c r="L83" s="101">
        <v>0.2</v>
      </c>
      <c r="M83" s="99">
        <f t="shared" si="11"/>
        <v>0</v>
      </c>
      <c r="N83" s="102" t="s">
        <v>20</v>
      </c>
      <c r="O83" s="102"/>
      <c r="P83" s="103"/>
      <c r="Q83" s="104"/>
      <c r="R83" s="105"/>
      <c r="S83" s="120"/>
      <c r="T83" s="120"/>
      <c r="U83" s="120"/>
    </row>
    <row r="84" spans="1:21" x14ac:dyDescent="0.25">
      <c r="A84" s="120"/>
      <c r="B84" s="123"/>
      <c r="C84" s="53" t="s">
        <v>108</v>
      </c>
      <c r="D84" s="91">
        <v>0.21</v>
      </c>
      <c r="E84" s="91">
        <v>0.21</v>
      </c>
      <c r="F84" s="92">
        <f t="shared" si="9"/>
        <v>0</v>
      </c>
      <c r="G84" s="93">
        <v>1800</v>
      </c>
      <c r="H84" s="91">
        <v>0.2</v>
      </c>
      <c r="I84" s="92">
        <f t="shared" si="10"/>
        <v>4.9999999999999822E-2</v>
      </c>
      <c r="J84" s="94">
        <v>0.2</v>
      </c>
      <c r="K84" s="94">
        <v>0.22</v>
      </c>
      <c r="L84" s="94">
        <v>0.2</v>
      </c>
      <c r="M84" s="92">
        <f t="shared" si="11"/>
        <v>4.9999999999999822E-2</v>
      </c>
      <c r="N84" s="57" t="s">
        <v>20</v>
      </c>
      <c r="P84" s="95"/>
      <c r="R84" s="96"/>
      <c r="S84" s="120"/>
      <c r="T84" s="120"/>
      <c r="U84" s="120"/>
    </row>
    <row r="85" spans="1:21" x14ac:dyDescent="0.25">
      <c r="A85" s="120"/>
      <c r="B85" s="123"/>
      <c r="C85" s="97" t="s">
        <v>109</v>
      </c>
      <c r="D85" s="98">
        <v>0.2</v>
      </c>
      <c r="E85" s="98">
        <v>0.2</v>
      </c>
      <c r="F85" s="99">
        <f t="shared" si="9"/>
        <v>0</v>
      </c>
      <c r="G85" s="100">
        <v>340745</v>
      </c>
      <c r="H85" s="98">
        <v>0.2</v>
      </c>
      <c r="I85" s="99">
        <f t="shared" si="10"/>
        <v>0</v>
      </c>
      <c r="J85" s="101">
        <v>0.2</v>
      </c>
      <c r="K85" s="101">
        <v>0.21</v>
      </c>
      <c r="L85" s="101">
        <v>0.2</v>
      </c>
      <c r="M85" s="99">
        <f t="shared" si="11"/>
        <v>0</v>
      </c>
      <c r="N85" s="102" t="s">
        <v>20</v>
      </c>
      <c r="O85" s="102"/>
      <c r="P85" s="103"/>
      <c r="Q85" s="104"/>
      <c r="R85" s="105"/>
      <c r="S85" s="120"/>
      <c r="T85" s="120"/>
      <c r="U85" s="120"/>
    </row>
    <row r="86" spans="1:21" x14ac:dyDescent="0.25">
      <c r="A86" s="120"/>
      <c r="B86" s="123"/>
      <c r="C86" s="53" t="s">
        <v>228</v>
      </c>
      <c r="D86" s="91">
        <v>0.45</v>
      </c>
      <c r="E86" s="91">
        <v>0.41</v>
      </c>
      <c r="F86" s="92">
        <f t="shared" si="9"/>
        <v>9.7560975609756184E-2</v>
      </c>
      <c r="G86" s="93">
        <v>790410</v>
      </c>
      <c r="H86" s="91">
        <v>0.43</v>
      </c>
      <c r="I86" s="92">
        <f t="shared" si="10"/>
        <v>4.6511627906976827E-2</v>
      </c>
      <c r="J86" s="94">
        <v>0.42</v>
      </c>
      <c r="K86" s="94">
        <v>0.46</v>
      </c>
      <c r="L86" s="94">
        <v>0.41</v>
      </c>
      <c r="M86" s="92">
        <f t="shared" si="11"/>
        <v>7.1428571428571397E-2</v>
      </c>
      <c r="N86" s="57" t="s">
        <v>26</v>
      </c>
      <c r="P86" s="95"/>
      <c r="R86" s="96"/>
      <c r="S86" s="120"/>
      <c r="T86" s="120"/>
      <c r="U86" s="120"/>
    </row>
    <row r="87" spans="1:21" x14ac:dyDescent="0.25">
      <c r="A87" s="120"/>
      <c r="B87" s="123" t="s">
        <v>110</v>
      </c>
      <c r="C87" s="97" t="s">
        <v>111</v>
      </c>
      <c r="D87" s="98">
        <v>1.68</v>
      </c>
      <c r="E87" s="98">
        <v>1.68</v>
      </c>
      <c r="F87" s="99">
        <f t="shared" si="9"/>
        <v>0</v>
      </c>
      <c r="G87" s="100">
        <v>550</v>
      </c>
      <c r="H87" s="98">
        <v>1.68</v>
      </c>
      <c r="I87" s="99">
        <f t="shared" si="10"/>
        <v>0</v>
      </c>
      <c r="J87" s="101">
        <v>1.7</v>
      </c>
      <c r="K87" s="101">
        <v>1.7</v>
      </c>
      <c r="L87" s="101">
        <v>1.53</v>
      </c>
      <c r="M87" s="99">
        <f t="shared" si="11"/>
        <v>-1.1764705882352899E-2</v>
      </c>
      <c r="N87" s="102" t="s">
        <v>112</v>
      </c>
      <c r="O87" s="102"/>
      <c r="P87" s="103"/>
      <c r="Q87" s="104"/>
      <c r="R87" s="105"/>
      <c r="S87" s="120"/>
      <c r="T87" s="120"/>
      <c r="U87" s="120"/>
    </row>
    <row r="88" spans="1:21" x14ac:dyDescent="0.25">
      <c r="A88" s="120"/>
      <c r="B88" s="123" t="s">
        <v>21</v>
      </c>
      <c r="C88" s="53" t="s">
        <v>113</v>
      </c>
      <c r="D88" s="91">
        <v>0.5</v>
      </c>
      <c r="E88" s="91">
        <v>0.5</v>
      </c>
      <c r="F88" s="92">
        <f t="shared" si="9"/>
        <v>0</v>
      </c>
      <c r="G88" s="93">
        <v>0</v>
      </c>
      <c r="H88" s="91">
        <v>0.5</v>
      </c>
      <c r="I88" s="92">
        <f t="shared" si="10"/>
        <v>0</v>
      </c>
      <c r="J88" s="94">
        <v>0.5</v>
      </c>
      <c r="K88" s="94">
        <v>0.5</v>
      </c>
      <c r="L88" s="94">
        <v>0.5</v>
      </c>
      <c r="M88" s="92">
        <f t="shared" si="11"/>
        <v>0</v>
      </c>
      <c r="N88" s="57" t="s">
        <v>40</v>
      </c>
      <c r="P88" s="95"/>
      <c r="R88" s="96"/>
      <c r="S88" s="120"/>
      <c r="T88" s="120"/>
      <c r="U88" s="120"/>
    </row>
    <row r="89" spans="1:21" x14ac:dyDescent="0.25">
      <c r="A89" s="120"/>
      <c r="B89" s="123"/>
      <c r="C89" s="97" t="s">
        <v>114</v>
      </c>
      <c r="D89" s="98">
        <v>1.27</v>
      </c>
      <c r="E89" s="98">
        <v>1.27</v>
      </c>
      <c r="F89" s="99">
        <f t="shared" si="9"/>
        <v>0</v>
      </c>
      <c r="G89" s="100">
        <v>500</v>
      </c>
      <c r="H89" s="98">
        <v>1.27</v>
      </c>
      <c r="I89" s="99">
        <f t="shared" si="10"/>
        <v>0</v>
      </c>
      <c r="J89" s="101">
        <v>1.27</v>
      </c>
      <c r="K89" s="101">
        <v>1.27</v>
      </c>
      <c r="L89" s="101">
        <v>1.27</v>
      </c>
      <c r="M89" s="99">
        <f t="shared" si="11"/>
        <v>0</v>
      </c>
      <c r="N89" s="102" t="s">
        <v>20</v>
      </c>
      <c r="O89" s="102"/>
      <c r="P89" s="103"/>
      <c r="Q89" s="104"/>
      <c r="R89" s="105"/>
      <c r="S89" s="120"/>
      <c r="T89" s="120"/>
      <c r="U89" s="120"/>
    </row>
    <row r="90" spans="1:21" x14ac:dyDescent="0.25">
      <c r="A90" s="120"/>
      <c r="B90" s="123" t="s">
        <v>21</v>
      </c>
      <c r="C90" s="53" t="s">
        <v>115</v>
      </c>
      <c r="D90" s="91">
        <v>3.02</v>
      </c>
      <c r="E90" s="91">
        <v>3.02</v>
      </c>
      <c r="F90" s="92">
        <f t="shared" si="9"/>
        <v>0</v>
      </c>
      <c r="G90" s="93">
        <v>0</v>
      </c>
      <c r="H90" s="91">
        <v>3.02</v>
      </c>
      <c r="I90" s="92">
        <f t="shared" si="10"/>
        <v>0</v>
      </c>
      <c r="J90" s="94">
        <v>3.02</v>
      </c>
      <c r="K90" s="94">
        <v>3.02</v>
      </c>
      <c r="L90" s="94">
        <v>3.02</v>
      </c>
      <c r="M90" s="92">
        <f t="shared" si="11"/>
        <v>0</v>
      </c>
      <c r="N90" s="57" t="s">
        <v>20</v>
      </c>
      <c r="P90" s="95"/>
      <c r="R90" s="96"/>
      <c r="S90" s="120"/>
      <c r="T90" s="120"/>
      <c r="U90" s="120"/>
    </row>
    <row r="91" spans="1:21" x14ac:dyDescent="0.25">
      <c r="A91" s="120"/>
      <c r="B91" s="123" t="s">
        <v>21</v>
      </c>
      <c r="C91" s="97" t="s">
        <v>116</v>
      </c>
      <c r="D91" s="98">
        <v>0.2</v>
      </c>
      <c r="E91" s="98">
        <v>0.2</v>
      </c>
      <c r="F91" s="99">
        <f t="shared" si="9"/>
        <v>0</v>
      </c>
      <c r="G91" s="100">
        <v>0</v>
      </c>
      <c r="H91" s="98">
        <v>0.2</v>
      </c>
      <c r="I91" s="99">
        <f t="shared" si="10"/>
        <v>0</v>
      </c>
      <c r="J91" s="101">
        <v>0.2</v>
      </c>
      <c r="K91" s="101">
        <v>0.2</v>
      </c>
      <c r="L91" s="101">
        <v>0.2</v>
      </c>
      <c r="M91" s="99">
        <f t="shared" si="11"/>
        <v>0</v>
      </c>
      <c r="N91" s="102" t="s">
        <v>40</v>
      </c>
      <c r="O91" s="102"/>
      <c r="P91" s="103"/>
      <c r="Q91" s="104"/>
      <c r="R91" s="105"/>
      <c r="S91" s="120"/>
      <c r="T91" s="120"/>
      <c r="U91" s="120"/>
    </row>
    <row r="92" spans="1:21" x14ac:dyDescent="0.25">
      <c r="A92" s="120"/>
      <c r="B92" s="123" t="s">
        <v>117</v>
      </c>
      <c r="C92" s="53" t="s">
        <v>118</v>
      </c>
      <c r="D92" s="91">
        <v>6.2</v>
      </c>
      <c r="E92" s="91">
        <v>6.3</v>
      </c>
      <c r="F92" s="92">
        <f t="shared" si="9"/>
        <v>-1.5873015873015817E-2</v>
      </c>
      <c r="G92" s="93">
        <v>2434696</v>
      </c>
      <c r="H92" s="91">
        <v>6.2</v>
      </c>
      <c r="I92" s="92">
        <f t="shared" si="10"/>
        <v>0</v>
      </c>
      <c r="J92" s="94">
        <v>5.95</v>
      </c>
      <c r="K92" s="94">
        <v>6.3</v>
      </c>
      <c r="L92" s="94">
        <v>5.9</v>
      </c>
      <c r="M92" s="92">
        <f t="shared" si="11"/>
        <v>4.2016806722689148E-2</v>
      </c>
      <c r="N92" s="57" t="s">
        <v>20</v>
      </c>
      <c r="P92" s="95"/>
      <c r="R92" s="96"/>
      <c r="S92" s="120"/>
      <c r="T92" s="120"/>
      <c r="U92" s="120"/>
    </row>
    <row r="93" spans="1:21" x14ac:dyDescent="0.25">
      <c r="A93" s="120"/>
      <c r="B93" s="123" t="s">
        <v>21</v>
      </c>
      <c r="C93" s="97" t="s">
        <v>119</v>
      </c>
      <c r="D93" s="98">
        <v>6</v>
      </c>
      <c r="E93" s="98">
        <v>6</v>
      </c>
      <c r="F93" s="99">
        <f t="shared" si="9"/>
        <v>0</v>
      </c>
      <c r="G93" s="100">
        <v>32960</v>
      </c>
      <c r="H93" s="98">
        <v>6.05</v>
      </c>
      <c r="I93" s="99">
        <f t="shared" si="10"/>
        <v>-8.2644628099173278E-3</v>
      </c>
      <c r="J93" s="101">
        <v>5.95</v>
      </c>
      <c r="K93" s="101">
        <v>6.1</v>
      </c>
      <c r="L93" s="101">
        <v>5.9</v>
      </c>
      <c r="M93" s="99">
        <f t="shared" si="11"/>
        <v>8.4033613445377853E-3</v>
      </c>
      <c r="N93" s="102" t="s">
        <v>20</v>
      </c>
      <c r="O93" s="102"/>
      <c r="P93" s="103"/>
      <c r="Q93" s="104"/>
      <c r="R93" s="105"/>
      <c r="S93" s="120"/>
      <c r="T93" s="120"/>
      <c r="U93" s="120"/>
    </row>
    <row r="94" spans="1:21" x14ac:dyDescent="0.25">
      <c r="A94" s="120"/>
      <c r="B94" s="123" t="s">
        <v>21</v>
      </c>
      <c r="C94" s="53" t="s">
        <v>120</v>
      </c>
      <c r="D94" s="91">
        <v>0.2</v>
      </c>
      <c r="E94" s="91">
        <v>0.2</v>
      </c>
      <c r="F94" s="92">
        <f t="shared" si="9"/>
        <v>0</v>
      </c>
      <c r="G94" s="93">
        <v>0</v>
      </c>
      <c r="H94" s="91">
        <v>0.2</v>
      </c>
      <c r="I94" s="92">
        <f t="shared" si="10"/>
        <v>0</v>
      </c>
      <c r="J94" s="94">
        <v>0.2</v>
      </c>
      <c r="K94" s="94">
        <v>0.2</v>
      </c>
      <c r="L94" s="94">
        <v>0.2</v>
      </c>
      <c r="M94" s="92">
        <f t="shared" si="11"/>
        <v>0</v>
      </c>
      <c r="N94" s="57" t="s">
        <v>31</v>
      </c>
      <c r="P94" s="95"/>
      <c r="R94" s="96"/>
      <c r="S94" s="120"/>
      <c r="T94" s="120"/>
      <c r="U94" s="120"/>
    </row>
    <row r="95" spans="1:21" x14ac:dyDescent="0.25">
      <c r="A95" s="120"/>
      <c r="B95" s="123" t="s">
        <v>21</v>
      </c>
      <c r="C95" s="97" t="s">
        <v>121</v>
      </c>
      <c r="D95" s="98">
        <v>552.20000000000005</v>
      </c>
      <c r="E95" s="98">
        <v>552.20000000000005</v>
      </c>
      <c r="F95" s="99">
        <f t="shared" si="9"/>
        <v>0</v>
      </c>
      <c r="G95" s="100">
        <v>0</v>
      </c>
      <c r="H95" s="98">
        <v>552.20000000000005</v>
      </c>
      <c r="I95" s="99">
        <f t="shared" si="10"/>
        <v>0</v>
      </c>
      <c r="J95" s="101">
        <v>552.20000000000005</v>
      </c>
      <c r="K95" s="101">
        <v>552.20000000000005</v>
      </c>
      <c r="L95" s="101">
        <v>552.20000000000005</v>
      </c>
      <c r="M95" s="99">
        <f t="shared" si="11"/>
        <v>0</v>
      </c>
      <c r="N95" s="102" t="s">
        <v>40</v>
      </c>
      <c r="O95" s="102"/>
      <c r="P95" s="103"/>
      <c r="Q95" s="104"/>
      <c r="R95" s="105"/>
      <c r="S95" s="120"/>
      <c r="T95" s="120"/>
      <c r="U95" s="120"/>
    </row>
    <row r="96" spans="1:21" x14ac:dyDescent="0.25">
      <c r="A96" s="120"/>
      <c r="B96" s="123" t="s">
        <v>21</v>
      </c>
      <c r="C96" s="53" t="s">
        <v>122</v>
      </c>
      <c r="D96" s="91">
        <v>0.75</v>
      </c>
      <c r="E96" s="91">
        <v>0.75</v>
      </c>
      <c r="F96" s="92">
        <f t="shared" si="9"/>
        <v>0</v>
      </c>
      <c r="G96" s="93">
        <v>19993</v>
      </c>
      <c r="H96" s="91">
        <v>0.75</v>
      </c>
      <c r="I96" s="92">
        <f t="shared" si="10"/>
        <v>0</v>
      </c>
      <c r="J96" s="94">
        <v>1.04</v>
      </c>
      <c r="K96" s="94">
        <v>1.1000000000000001</v>
      </c>
      <c r="L96" s="94">
        <v>0.71</v>
      </c>
      <c r="M96" s="92">
        <f t="shared" si="11"/>
        <v>-0.27884615384615385</v>
      </c>
      <c r="N96" s="57" t="s">
        <v>20</v>
      </c>
      <c r="P96" s="95"/>
      <c r="R96" s="96"/>
      <c r="S96" s="120"/>
      <c r="T96" s="120"/>
      <c r="U96" s="120"/>
    </row>
    <row r="97" spans="1:33" x14ac:dyDescent="0.25">
      <c r="A97" s="120"/>
      <c r="B97" s="123"/>
      <c r="C97" s="97" t="s">
        <v>123</v>
      </c>
      <c r="D97" s="98">
        <v>15.3</v>
      </c>
      <c r="E97" s="98">
        <v>15.3</v>
      </c>
      <c r="F97" s="99">
        <f t="shared" si="9"/>
        <v>0</v>
      </c>
      <c r="G97" s="100">
        <v>959860</v>
      </c>
      <c r="H97" s="98">
        <v>15.2</v>
      </c>
      <c r="I97" s="99">
        <f t="shared" si="10"/>
        <v>6.5789473684212396E-3</v>
      </c>
      <c r="J97" s="101">
        <v>14</v>
      </c>
      <c r="K97" s="101">
        <v>15.3</v>
      </c>
      <c r="L97" s="101">
        <v>14</v>
      </c>
      <c r="M97" s="99">
        <f t="shared" si="11"/>
        <v>9.2857142857142971E-2</v>
      </c>
      <c r="N97" s="102" t="s">
        <v>20</v>
      </c>
      <c r="O97" s="102"/>
      <c r="P97" s="103"/>
      <c r="Q97" s="104"/>
      <c r="R97" s="105"/>
      <c r="S97" s="120"/>
      <c r="T97" s="120"/>
      <c r="U97" s="120"/>
    </row>
    <row r="98" spans="1:33" x14ac:dyDescent="0.25">
      <c r="A98" s="120"/>
      <c r="B98" s="123" t="s">
        <v>21</v>
      </c>
      <c r="C98" s="53" t="s">
        <v>250</v>
      </c>
      <c r="D98" s="91">
        <v>25.95</v>
      </c>
      <c r="E98" s="91">
        <v>26.5</v>
      </c>
      <c r="F98" s="92">
        <f t="shared" si="9"/>
        <v>-2.0754716981132071E-2</v>
      </c>
      <c r="G98" s="93">
        <v>1525011</v>
      </c>
      <c r="H98" s="91">
        <v>28.4</v>
      </c>
      <c r="I98" s="92">
        <f t="shared" si="10"/>
        <v>-8.6267605633802757E-2</v>
      </c>
      <c r="J98" s="94">
        <v>24.85</v>
      </c>
      <c r="K98" s="94">
        <v>30</v>
      </c>
      <c r="L98" s="94">
        <v>24.1</v>
      </c>
      <c r="M98" s="92">
        <f t="shared" si="11"/>
        <v>4.4265593561368055E-2</v>
      </c>
      <c r="N98" s="57" t="s">
        <v>20</v>
      </c>
      <c r="P98" s="95"/>
      <c r="R98" s="96"/>
      <c r="S98" s="120"/>
      <c r="T98" s="120"/>
      <c r="U98" s="120"/>
    </row>
    <row r="99" spans="1:33" x14ac:dyDescent="0.25">
      <c r="B99" s="123"/>
      <c r="C99" s="97"/>
      <c r="D99" s="98"/>
      <c r="E99" s="98"/>
      <c r="F99" s="99"/>
      <c r="G99" s="100"/>
      <c r="H99" s="98"/>
      <c r="I99" s="99"/>
      <c r="J99" s="101"/>
      <c r="K99" s="101"/>
      <c r="L99" s="101"/>
      <c r="M99" s="99"/>
      <c r="N99" s="102"/>
      <c r="O99" s="102"/>
      <c r="P99" s="103"/>
      <c r="Q99" s="104"/>
      <c r="R99" s="105"/>
    </row>
    <row r="100" spans="1:33" x14ac:dyDescent="0.25">
      <c r="B100" s="121" t="s">
        <v>124</v>
      </c>
      <c r="C100" s="106"/>
      <c r="D100" s="106" t="s">
        <v>257</v>
      </c>
      <c r="E100" s="106" t="s">
        <v>257</v>
      </c>
      <c r="F100" s="106"/>
      <c r="G100" s="106"/>
      <c r="H100" s="106" t="s">
        <v>257</v>
      </c>
      <c r="I100" s="106"/>
      <c r="J100" s="106" t="s">
        <v>257</v>
      </c>
      <c r="K100" s="106"/>
      <c r="L100" s="106"/>
      <c r="M100" s="106"/>
      <c r="N100" s="106"/>
      <c r="O100" s="106"/>
      <c r="P100" s="106"/>
      <c r="Q100" s="106"/>
      <c r="R100" s="122"/>
    </row>
    <row r="101" spans="1:33" x14ac:dyDescent="0.25">
      <c r="B101" s="90" t="s">
        <v>125</v>
      </c>
      <c r="C101" s="53" t="s">
        <v>126</v>
      </c>
      <c r="D101" s="91">
        <v>5.79</v>
      </c>
      <c r="E101" s="91">
        <v>5.79</v>
      </c>
      <c r="F101" s="92">
        <f t="shared" ref="F101:F107" si="12">D101/E101-1</f>
        <v>0</v>
      </c>
      <c r="G101" s="93">
        <v>0</v>
      </c>
      <c r="H101" s="91">
        <v>5.79</v>
      </c>
      <c r="I101" s="92">
        <f t="shared" ref="I101:I107" si="13">D101/H101-1</f>
        <v>0</v>
      </c>
      <c r="J101" s="94">
        <v>5.79</v>
      </c>
      <c r="K101" s="94">
        <v>5.79</v>
      </c>
      <c r="L101" s="94">
        <v>5.79</v>
      </c>
      <c r="M101" s="92">
        <f>D101/J101-1</f>
        <v>0</v>
      </c>
      <c r="N101" s="57" t="s">
        <v>20</v>
      </c>
      <c r="P101" s="95"/>
      <c r="R101" s="96"/>
    </row>
    <row r="102" spans="1:33" x14ac:dyDescent="0.25">
      <c r="B102" s="90" t="s">
        <v>127</v>
      </c>
      <c r="C102" s="97" t="s">
        <v>128</v>
      </c>
      <c r="D102" s="98">
        <v>2.17</v>
      </c>
      <c r="E102" s="98">
        <v>2.17</v>
      </c>
      <c r="F102" s="99">
        <f t="shared" si="12"/>
        <v>0</v>
      </c>
      <c r="G102" s="100">
        <v>0</v>
      </c>
      <c r="H102" s="98">
        <v>2.17</v>
      </c>
      <c r="I102" s="99">
        <f t="shared" si="13"/>
        <v>0</v>
      </c>
      <c r="J102" s="101">
        <v>2.17</v>
      </c>
      <c r="K102" s="101">
        <v>2.17</v>
      </c>
      <c r="L102" s="101">
        <v>2.17</v>
      </c>
      <c r="M102" s="99">
        <f t="shared" ref="M102:M107" si="14">D102/J102-1</f>
        <v>0</v>
      </c>
      <c r="N102" s="102" t="s">
        <v>20</v>
      </c>
      <c r="O102" s="102"/>
      <c r="P102" s="103"/>
      <c r="Q102" s="104"/>
      <c r="R102" s="105"/>
    </row>
    <row r="103" spans="1:33" x14ac:dyDescent="0.25">
      <c r="B103" s="90" t="s">
        <v>21</v>
      </c>
      <c r="C103" s="53" t="s">
        <v>129</v>
      </c>
      <c r="D103" s="91">
        <v>9.59</v>
      </c>
      <c r="E103" s="91">
        <v>9.59</v>
      </c>
      <c r="F103" s="92">
        <f t="shared" si="12"/>
        <v>0</v>
      </c>
      <c r="G103" s="93">
        <v>118030</v>
      </c>
      <c r="H103" s="91">
        <v>9.8699999999999992</v>
      </c>
      <c r="I103" s="92">
        <f t="shared" si="13"/>
        <v>-2.8368794326241065E-2</v>
      </c>
      <c r="J103" s="94">
        <v>9.7899999999999991</v>
      </c>
      <c r="K103" s="94">
        <v>9.89</v>
      </c>
      <c r="L103" s="94">
        <v>9.23</v>
      </c>
      <c r="M103" s="92">
        <f t="shared" si="14"/>
        <v>-2.0429009193054015E-2</v>
      </c>
      <c r="N103" s="57" t="s">
        <v>52</v>
      </c>
      <c r="P103" s="95"/>
      <c r="R103" s="96"/>
    </row>
    <row r="104" spans="1:33" x14ac:dyDescent="0.25">
      <c r="B104" s="90" t="s">
        <v>21</v>
      </c>
      <c r="C104" s="97" t="s">
        <v>130</v>
      </c>
      <c r="D104" s="98">
        <v>6.85</v>
      </c>
      <c r="E104" s="98">
        <v>6.85</v>
      </c>
      <c r="F104" s="99">
        <f t="shared" si="12"/>
        <v>0</v>
      </c>
      <c r="G104" s="100">
        <v>39170</v>
      </c>
      <c r="H104" s="98">
        <v>6.8</v>
      </c>
      <c r="I104" s="99">
        <f t="shared" si="13"/>
        <v>7.3529411764705621E-3</v>
      </c>
      <c r="J104" s="101">
        <v>6.15</v>
      </c>
      <c r="K104" s="101">
        <v>6.95</v>
      </c>
      <c r="L104" s="101">
        <v>6.15</v>
      </c>
      <c r="M104" s="99">
        <f t="shared" si="14"/>
        <v>0.11382113821138207</v>
      </c>
      <c r="N104" s="102" t="s">
        <v>20</v>
      </c>
      <c r="O104" s="102"/>
      <c r="P104" s="103"/>
      <c r="Q104" s="104"/>
      <c r="R104" s="105"/>
    </row>
    <row r="105" spans="1:33" x14ac:dyDescent="0.25">
      <c r="B105" s="90" t="s">
        <v>21</v>
      </c>
      <c r="C105" s="53" t="s">
        <v>131</v>
      </c>
      <c r="D105" s="91">
        <v>4.5</v>
      </c>
      <c r="E105" s="91">
        <v>4.5</v>
      </c>
      <c r="F105" s="92">
        <f t="shared" si="12"/>
        <v>0</v>
      </c>
      <c r="G105" s="93">
        <v>95495</v>
      </c>
      <c r="H105" s="91">
        <v>4.5</v>
      </c>
      <c r="I105" s="92">
        <f t="shared" si="13"/>
        <v>0</v>
      </c>
      <c r="J105" s="94">
        <v>4.3</v>
      </c>
      <c r="K105" s="94">
        <v>4.8499999999999996</v>
      </c>
      <c r="L105" s="94">
        <v>4.28</v>
      </c>
      <c r="M105" s="92">
        <f t="shared" si="14"/>
        <v>4.6511627906976827E-2</v>
      </c>
      <c r="N105" s="57" t="s">
        <v>20</v>
      </c>
      <c r="P105" s="95"/>
      <c r="R105" s="96"/>
      <c r="T105" s="124"/>
      <c r="U105" s="125"/>
      <c r="V105" s="126"/>
      <c r="W105" s="127"/>
      <c r="X105" s="127"/>
      <c r="Y105" s="127"/>
      <c r="Z105" s="126"/>
      <c r="AA105" s="102"/>
      <c r="AB105" s="102"/>
      <c r="AC105" s="128"/>
      <c r="AD105" s="104"/>
      <c r="AE105" s="105"/>
    </row>
    <row r="106" spans="1:33" x14ac:dyDescent="0.25">
      <c r="B106" s="90" t="s">
        <v>21</v>
      </c>
      <c r="C106" s="97" t="s">
        <v>132</v>
      </c>
      <c r="D106" s="98">
        <v>1.55</v>
      </c>
      <c r="E106" s="98">
        <v>1.55</v>
      </c>
      <c r="F106" s="99">
        <f t="shared" si="12"/>
        <v>0</v>
      </c>
      <c r="G106" s="100">
        <v>25095</v>
      </c>
      <c r="H106" s="98">
        <v>1.56</v>
      </c>
      <c r="I106" s="99">
        <f t="shared" si="13"/>
        <v>-6.4102564102563875E-3</v>
      </c>
      <c r="J106" s="101">
        <v>1.43</v>
      </c>
      <c r="K106" s="101">
        <v>1.56</v>
      </c>
      <c r="L106" s="101">
        <v>1.43</v>
      </c>
      <c r="M106" s="99">
        <f t="shared" si="14"/>
        <v>8.3916083916083961E-2</v>
      </c>
      <c r="N106" s="102" t="s">
        <v>40</v>
      </c>
      <c r="O106" s="102"/>
      <c r="P106" s="103"/>
      <c r="Q106" s="104"/>
      <c r="R106" s="105"/>
      <c r="S106" s="129"/>
      <c r="T106" s="129"/>
      <c r="U106" s="55"/>
      <c r="V106" s="130"/>
      <c r="W106" s="129"/>
      <c r="X106" s="55"/>
      <c r="Y106" s="54"/>
      <c r="Z106" s="54"/>
      <c r="AA106" s="54"/>
      <c r="AB106" s="55"/>
      <c r="AE106" s="131"/>
      <c r="AF106" s="59"/>
      <c r="AG106" s="96"/>
    </row>
    <row r="107" spans="1:33" x14ac:dyDescent="0.25">
      <c r="B107" s="90" t="s">
        <v>21</v>
      </c>
      <c r="C107" s="53" t="s">
        <v>133</v>
      </c>
      <c r="D107" s="91">
        <v>1.89</v>
      </c>
      <c r="E107" s="91">
        <v>2.1</v>
      </c>
      <c r="F107" s="92">
        <f t="shared" si="12"/>
        <v>-0.10000000000000009</v>
      </c>
      <c r="G107" s="93">
        <v>705664</v>
      </c>
      <c r="H107" s="91">
        <v>2.1</v>
      </c>
      <c r="I107" s="92">
        <f t="shared" si="13"/>
        <v>-0.10000000000000009</v>
      </c>
      <c r="J107" s="94">
        <v>2.1</v>
      </c>
      <c r="K107" s="94">
        <v>2.1</v>
      </c>
      <c r="L107" s="94">
        <v>1.89</v>
      </c>
      <c r="M107" s="92">
        <f t="shared" si="14"/>
        <v>-0.10000000000000009</v>
      </c>
      <c r="N107" s="57" t="s">
        <v>20</v>
      </c>
      <c r="P107" s="95"/>
      <c r="R107" s="96"/>
    </row>
    <row r="108" spans="1:33" x14ac:dyDescent="0.25">
      <c r="B108" s="90" t="s">
        <v>21</v>
      </c>
      <c r="C108" s="97" t="s">
        <v>21</v>
      </c>
      <c r="D108" s="98" t="s">
        <v>257</v>
      </c>
      <c r="E108" s="98" t="s">
        <v>257</v>
      </c>
      <c r="F108" s="99"/>
      <c r="G108" s="100"/>
      <c r="H108" s="98" t="s">
        <v>257</v>
      </c>
      <c r="I108" s="99"/>
      <c r="J108" s="101" t="s">
        <v>257</v>
      </c>
      <c r="K108" s="101"/>
      <c r="L108" s="101"/>
      <c r="M108" s="99"/>
      <c r="N108" s="102"/>
      <c r="O108" s="102"/>
      <c r="P108" s="103"/>
      <c r="Q108" s="104"/>
      <c r="R108" s="105"/>
    </row>
    <row r="109" spans="1:33" x14ac:dyDescent="0.25">
      <c r="B109" s="121" t="s">
        <v>134</v>
      </c>
      <c r="C109" s="106"/>
      <c r="D109" s="106" t="s">
        <v>257</v>
      </c>
      <c r="E109" s="106" t="s">
        <v>257</v>
      </c>
      <c r="F109" s="106"/>
      <c r="G109" s="106"/>
      <c r="H109" s="106" t="s">
        <v>257</v>
      </c>
      <c r="I109" s="106"/>
      <c r="J109" s="106" t="s">
        <v>257</v>
      </c>
      <c r="K109" s="106"/>
      <c r="L109" s="106"/>
      <c r="M109" s="106"/>
      <c r="N109" s="106"/>
      <c r="O109" s="106"/>
      <c r="P109" s="106"/>
      <c r="Q109" s="106"/>
      <c r="R109" s="122"/>
    </row>
    <row r="110" spans="1:33" x14ac:dyDescent="0.25">
      <c r="B110" s="90" t="s">
        <v>135</v>
      </c>
      <c r="C110" s="97" t="s">
        <v>226</v>
      </c>
      <c r="D110" s="98">
        <v>0.47</v>
      </c>
      <c r="E110" s="98">
        <v>0.47</v>
      </c>
      <c r="F110" s="99">
        <f t="shared" ref="F110:F118" si="15">D110/E110-1</f>
        <v>0</v>
      </c>
      <c r="G110" s="100">
        <v>0</v>
      </c>
      <c r="H110" s="98">
        <v>0.48</v>
      </c>
      <c r="I110" s="99">
        <f t="shared" ref="I110:I118" si="16">D110/H110-1</f>
        <v>-2.083333333333337E-2</v>
      </c>
      <c r="J110" s="101">
        <v>0.48</v>
      </c>
      <c r="K110" s="101">
        <v>0.52</v>
      </c>
      <c r="L110" s="101">
        <v>0.46</v>
      </c>
      <c r="M110" s="99">
        <f t="shared" ref="M110:M117" si="17">D110/J110-1</f>
        <v>-2.083333333333337E-2</v>
      </c>
      <c r="N110" s="102" t="s">
        <v>20</v>
      </c>
      <c r="O110" s="102"/>
      <c r="P110" s="103"/>
      <c r="Q110" s="104"/>
      <c r="R110" s="105"/>
    </row>
    <row r="111" spans="1:33" x14ac:dyDescent="0.25">
      <c r="A111" s="120"/>
      <c r="B111" s="90" t="s">
        <v>136</v>
      </c>
      <c r="C111" s="53" t="s">
        <v>137</v>
      </c>
      <c r="D111" s="91">
        <v>0.2</v>
      </c>
      <c r="E111" s="91">
        <v>0.2</v>
      </c>
      <c r="F111" s="92">
        <f t="shared" si="15"/>
        <v>0</v>
      </c>
      <c r="G111" s="93">
        <v>0</v>
      </c>
      <c r="H111" s="91">
        <v>0.2</v>
      </c>
      <c r="I111" s="92">
        <f t="shared" si="16"/>
        <v>0</v>
      </c>
      <c r="J111" s="94">
        <v>0.2</v>
      </c>
      <c r="K111" s="94">
        <v>0.2</v>
      </c>
      <c r="L111" s="94">
        <v>0.2</v>
      </c>
      <c r="M111" s="92">
        <f t="shared" si="17"/>
        <v>0</v>
      </c>
      <c r="N111" s="57" t="s">
        <v>52</v>
      </c>
      <c r="P111" s="95"/>
      <c r="R111" s="96"/>
      <c r="S111" s="120"/>
      <c r="T111" s="120"/>
      <c r="U111" s="120"/>
    </row>
    <row r="112" spans="1:33" x14ac:dyDescent="0.25">
      <c r="A112" s="120"/>
      <c r="B112" s="123" t="s">
        <v>138</v>
      </c>
      <c r="C112" s="97" t="s">
        <v>139</v>
      </c>
      <c r="D112" s="98">
        <v>0.81</v>
      </c>
      <c r="E112" s="98">
        <v>0.81</v>
      </c>
      <c r="F112" s="99">
        <f t="shared" si="15"/>
        <v>0</v>
      </c>
      <c r="G112" s="100">
        <v>15500</v>
      </c>
      <c r="H112" s="98">
        <v>0.89</v>
      </c>
      <c r="I112" s="99">
        <f t="shared" si="16"/>
        <v>-8.98876404494382E-2</v>
      </c>
      <c r="J112" s="101">
        <v>0.92</v>
      </c>
      <c r="K112" s="101">
        <v>1.05</v>
      </c>
      <c r="L112" s="101">
        <v>0.81</v>
      </c>
      <c r="M112" s="99">
        <f t="shared" si="17"/>
        <v>-0.11956521739130432</v>
      </c>
      <c r="N112" s="102" t="s">
        <v>20</v>
      </c>
      <c r="O112" s="102"/>
      <c r="P112" s="103"/>
      <c r="Q112" s="104"/>
      <c r="R112" s="105"/>
      <c r="S112" s="120"/>
      <c r="T112" s="120"/>
      <c r="U112" s="120"/>
    </row>
    <row r="113" spans="1:21" x14ac:dyDescent="0.25">
      <c r="A113" s="120"/>
      <c r="B113" s="123"/>
      <c r="C113" s="53" t="s">
        <v>140</v>
      </c>
      <c r="D113" s="91">
        <v>3.24</v>
      </c>
      <c r="E113" s="91">
        <v>3.24</v>
      </c>
      <c r="F113" s="92">
        <f t="shared" si="15"/>
        <v>0</v>
      </c>
      <c r="G113" s="93">
        <v>0</v>
      </c>
      <c r="H113" s="91">
        <v>3.24</v>
      </c>
      <c r="I113" s="92">
        <f t="shared" si="16"/>
        <v>0</v>
      </c>
      <c r="J113" s="94">
        <v>3.6</v>
      </c>
      <c r="K113" s="94">
        <v>3.6</v>
      </c>
      <c r="L113" s="94">
        <v>3.24</v>
      </c>
      <c r="M113" s="92">
        <f t="shared" si="17"/>
        <v>-9.9999999999999978E-2</v>
      </c>
      <c r="N113" s="57" t="s">
        <v>20</v>
      </c>
      <c r="P113" s="95"/>
      <c r="R113" s="96"/>
      <c r="S113" s="120"/>
      <c r="T113" s="120"/>
      <c r="U113" s="120"/>
    </row>
    <row r="114" spans="1:21" x14ac:dyDescent="0.25">
      <c r="A114" s="120"/>
      <c r="B114" s="123" t="s">
        <v>21</v>
      </c>
      <c r="C114" s="97" t="s">
        <v>141</v>
      </c>
      <c r="D114" s="98">
        <v>1.99</v>
      </c>
      <c r="E114" s="98">
        <v>1.81</v>
      </c>
      <c r="F114" s="99">
        <f t="shared" si="15"/>
        <v>9.9447513812154664E-2</v>
      </c>
      <c r="G114" s="100">
        <v>429504</v>
      </c>
      <c r="H114" s="98">
        <v>1.37</v>
      </c>
      <c r="I114" s="99">
        <f t="shared" si="16"/>
        <v>0.45255474452554734</v>
      </c>
      <c r="J114" s="101">
        <v>0.79</v>
      </c>
      <c r="K114" s="101">
        <v>1.99</v>
      </c>
      <c r="L114" s="101">
        <v>0.79</v>
      </c>
      <c r="M114" s="99">
        <f t="shared" si="17"/>
        <v>1.5189873417721516</v>
      </c>
      <c r="N114" s="102" t="s">
        <v>40</v>
      </c>
      <c r="O114" s="102"/>
      <c r="P114" s="103"/>
      <c r="Q114" s="104"/>
      <c r="R114" s="105"/>
      <c r="S114" s="120"/>
      <c r="T114" s="120"/>
      <c r="U114" s="120"/>
    </row>
    <row r="115" spans="1:21" x14ac:dyDescent="0.25">
      <c r="A115" s="120"/>
      <c r="B115" s="123" t="s">
        <v>142</v>
      </c>
      <c r="C115" s="53" t="s">
        <v>143</v>
      </c>
      <c r="D115" s="91">
        <v>0.28999999999999998</v>
      </c>
      <c r="E115" s="91">
        <v>0.28999999999999998</v>
      </c>
      <c r="F115" s="92">
        <f t="shared" si="15"/>
        <v>0</v>
      </c>
      <c r="G115" s="93">
        <v>1798240</v>
      </c>
      <c r="H115" s="91">
        <v>0.27</v>
      </c>
      <c r="I115" s="92">
        <f t="shared" si="16"/>
        <v>7.4074074074073959E-2</v>
      </c>
      <c r="J115" s="94">
        <v>0.24</v>
      </c>
      <c r="K115" s="94">
        <v>0.3</v>
      </c>
      <c r="L115" s="94">
        <v>0.23</v>
      </c>
      <c r="M115" s="92">
        <f t="shared" si="17"/>
        <v>0.20833333333333326</v>
      </c>
      <c r="N115" s="57" t="s">
        <v>20</v>
      </c>
      <c r="P115" s="95"/>
      <c r="R115" s="96"/>
      <c r="S115" s="120"/>
      <c r="T115" s="120"/>
      <c r="U115" s="120"/>
    </row>
    <row r="116" spans="1:21" x14ac:dyDescent="0.25">
      <c r="A116" s="120"/>
      <c r="B116" s="123" t="s">
        <v>21</v>
      </c>
      <c r="C116" s="97" t="s">
        <v>144</v>
      </c>
      <c r="D116" s="98">
        <v>3.6</v>
      </c>
      <c r="E116" s="98">
        <v>3.6</v>
      </c>
      <c r="F116" s="99">
        <f t="shared" si="15"/>
        <v>0</v>
      </c>
      <c r="G116" s="100">
        <v>2361</v>
      </c>
      <c r="H116" s="98">
        <v>3.5</v>
      </c>
      <c r="I116" s="99">
        <f t="shared" si="16"/>
        <v>2.8571428571428692E-2</v>
      </c>
      <c r="J116" s="101">
        <v>3.5</v>
      </c>
      <c r="K116" s="101">
        <v>3.6</v>
      </c>
      <c r="L116" s="101">
        <v>3.5</v>
      </c>
      <c r="M116" s="99">
        <f t="shared" si="17"/>
        <v>2.8571428571428692E-2</v>
      </c>
      <c r="N116" s="102" t="s">
        <v>20</v>
      </c>
      <c r="O116" s="102"/>
      <c r="P116" s="103"/>
      <c r="Q116" s="104"/>
      <c r="R116" s="105"/>
      <c r="S116" s="120"/>
      <c r="T116" s="120"/>
      <c r="U116" s="120"/>
    </row>
    <row r="117" spans="1:21" x14ac:dyDescent="0.25">
      <c r="B117" s="123" t="s">
        <v>145</v>
      </c>
      <c r="C117" s="53" t="s">
        <v>146</v>
      </c>
      <c r="D117" s="91">
        <v>245.5</v>
      </c>
      <c r="E117" s="91">
        <v>245.5</v>
      </c>
      <c r="F117" s="92">
        <f t="shared" si="15"/>
        <v>0</v>
      </c>
      <c r="G117" s="93">
        <v>1731433</v>
      </c>
      <c r="H117" s="91">
        <v>241.9</v>
      </c>
      <c r="I117" s="92">
        <f t="shared" si="16"/>
        <v>1.4882182720132198E-2</v>
      </c>
      <c r="J117" s="94">
        <v>215</v>
      </c>
      <c r="K117" s="94">
        <v>245.5</v>
      </c>
      <c r="L117" s="94">
        <v>215</v>
      </c>
      <c r="M117" s="92">
        <f t="shared" si="17"/>
        <v>0.14186046511627914</v>
      </c>
      <c r="N117" s="57" t="s">
        <v>20</v>
      </c>
      <c r="O117" s="57" t="s">
        <v>259</v>
      </c>
      <c r="P117" s="95" t="s">
        <v>329</v>
      </c>
      <c r="Q117" s="59">
        <v>45013</v>
      </c>
      <c r="R117" s="96">
        <v>45036</v>
      </c>
    </row>
    <row r="118" spans="1:21" x14ac:dyDescent="0.25">
      <c r="A118" s="120"/>
      <c r="B118" s="90"/>
      <c r="C118" s="97" t="s">
        <v>147</v>
      </c>
      <c r="D118" s="98">
        <v>1560</v>
      </c>
      <c r="E118" s="98">
        <v>1660</v>
      </c>
      <c r="F118" s="99">
        <f t="shared" si="15"/>
        <v>-6.0240963855421659E-2</v>
      </c>
      <c r="G118" s="100">
        <v>214261</v>
      </c>
      <c r="H118" s="98">
        <v>1660</v>
      </c>
      <c r="I118" s="99">
        <f t="shared" si="16"/>
        <v>-6.0240963855421659E-2</v>
      </c>
      <c r="J118" s="101">
        <v>1635</v>
      </c>
      <c r="K118" s="101">
        <v>1660</v>
      </c>
      <c r="L118" s="101">
        <v>1500</v>
      </c>
      <c r="M118" s="99">
        <f>D118/J118-1</f>
        <v>-4.587155963302747E-2</v>
      </c>
      <c r="N118" s="102" t="s">
        <v>40</v>
      </c>
      <c r="O118" s="102"/>
      <c r="P118" s="103"/>
      <c r="Q118" s="104"/>
      <c r="R118" s="105"/>
      <c r="S118" s="120"/>
      <c r="T118" s="120"/>
      <c r="U118" s="120"/>
    </row>
    <row r="119" spans="1:21" x14ac:dyDescent="0.25">
      <c r="B119" s="123" t="s">
        <v>21</v>
      </c>
      <c r="C119" s="53" t="s">
        <v>21</v>
      </c>
      <c r="D119" s="91"/>
      <c r="E119" s="91"/>
      <c r="F119" s="92"/>
      <c r="G119" s="93"/>
      <c r="H119" s="91"/>
      <c r="I119" s="92"/>
      <c r="J119" s="94"/>
      <c r="K119" s="94"/>
      <c r="L119" s="94"/>
      <c r="M119" s="92"/>
      <c r="P119" s="95"/>
      <c r="R119" s="96"/>
    </row>
    <row r="120" spans="1:21" x14ac:dyDescent="0.25">
      <c r="A120" s="120"/>
      <c r="B120" s="121" t="s">
        <v>148</v>
      </c>
      <c r="C120" s="106"/>
      <c r="D120" s="106" t="s">
        <v>257</v>
      </c>
      <c r="E120" s="106" t="s">
        <v>257</v>
      </c>
      <c r="F120" s="106"/>
      <c r="G120" s="106"/>
      <c r="H120" s="106" t="s">
        <v>257</v>
      </c>
      <c r="I120" s="106"/>
      <c r="J120" s="106" t="s">
        <v>257</v>
      </c>
      <c r="K120" s="106"/>
      <c r="L120" s="106"/>
      <c r="M120" s="106"/>
      <c r="N120" s="106"/>
      <c r="O120" s="106"/>
      <c r="P120" s="106"/>
      <c r="Q120" s="106"/>
      <c r="R120" s="122"/>
      <c r="S120" s="120"/>
      <c r="T120" s="120"/>
      <c r="U120" s="120"/>
    </row>
    <row r="121" spans="1:21" x14ac:dyDescent="0.25">
      <c r="A121" s="120"/>
      <c r="B121" s="123" t="s">
        <v>149</v>
      </c>
      <c r="C121" s="53" t="s">
        <v>150</v>
      </c>
      <c r="D121" s="91">
        <v>62.5</v>
      </c>
      <c r="E121" s="91">
        <v>62.5</v>
      </c>
      <c r="F121" s="92">
        <f t="shared" ref="F121:F130" si="18">D121/E121-1</f>
        <v>0</v>
      </c>
      <c r="G121" s="93">
        <v>0</v>
      </c>
      <c r="H121" s="91">
        <v>62.5</v>
      </c>
      <c r="I121" s="92">
        <f t="shared" ref="I121:I130" si="19">D121/H121-1</f>
        <v>0</v>
      </c>
      <c r="J121" s="94">
        <v>62.5</v>
      </c>
      <c r="K121" s="94">
        <v>62.5</v>
      </c>
      <c r="L121" s="94">
        <v>62.5</v>
      </c>
      <c r="M121" s="92">
        <f t="shared" ref="M121:M130" si="20">D121/J121-1</f>
        <v>0</v>
      </c>
      <c r="N121" s="57" t="s">
        <v>151</v>
      </c>
      <c r="P121" s="95"/>
      <c r="R121" s="96"/>
      <c r="S121" s="120"/>
      <c r="T121" s="120"/>
      <c r="U121" s="120"/>
    </row>
    <row r="122" spans="1:21" x14ac:dyDescent="0.25">
      <c r="A122" s="120"/>
      <c r="B122" s="123" t="s">
        <v>21</v>
      </c>
      <c r="C122" s="97" t="s">
        <v>152</v>
      </c>
      <c r="D122" s="98">
        <v>7</v>
      </c>
      <c r="E122" s="98">
        <v>7</v>
      </c>
      <c r="F122" s="99">
        <f t="shared" si="18"/>
        <v>0</v>
      </c>
      <c r="G122" s="100">
        <v>14545</v>
      </c>
      <c r="H122" s="98">
        <v>7</v>
      </c>
      <c r="I122" s="99">
        <f t="shared" si="19"/>
        <v>0</v>
      </c>
      <c r="J122" s="101">
        <v>6</v>
      </c>
      <c r="K122" s="101">
        <v>7</v>
      </c>
      <c r="L122" s="101">
        <v>6</v>
      </c>
      <c r="M122" s="99">
        <f t="shared" si="20"/>
        <v>0.16666666666666674</v>
      </c>
      <c r="N122" s="102" t="s">
        <v>20</v>
      </c>
      <c r="O122" s="102"/>
      <c r="P122" s="103"/>
      <c r="Q122" s="104"/>
      <c r="R122" s="105"/>
      <c r="S122" s="120"/>
      <c r="T122" s="120"/>
      <c r="U122" s="120"/>
    </row>
    <row r="123" spans="1:21" x14ac:dyDescent="0.25">
      <c r="A123" s="120"/>
      <c r="B123" s="123" t="s">
        <v>21</v>
      </c>
      <c r="C123" s="53" t="s">
        <v>153</v>
      </c>
      <c r="D123" s="91">
        <v>20.2</v>
      </c>
      <c r="E123" s="91">
        <v>20.2</v>
      </c>
      <c r="F123" s="92">
        <f t="shared" si="18"/>
        <v>0</v>
      </c>
      <c r="G123" s="93">
        <v>161005</v>
      </c>
      <c r="H123" s="91">
        <v>20.2</v>
      </c>
      <c r="I123" s="92">
        <f t="shared" si="19"/>
        <v>0</v>
      </c>
      <c r="J123" s="94">
        <v>17.8</v>
      </c>
      <c r="K123" s="94">
        <v>20.3</v>
      </c>
      <c r="L123" s="94">
        <v>17.8</v>
      </c>
      <c r="M123" s="92">
        <f t="shared" si="20"/>
        <v>0.13483146067415719</v>
      </c>
      <c r="N123" s="57" t="s">
        <v>20</v>
      </c>
      <c r="P123" s="95"/>
      <c r="R123" s="96"/>
      <c r="S123" s="120"/>
      <c r="T123" s="120"/>
      <c r="U123" s="120"/>
    </row>
    <row r="124" spans="1:21" x14ac:dyDescent="0.25">
      <c r="A124" s="120"/>
      <c r="B124" s="123" t="s">
        <v>21</v>
      </c>
      <c r="C124" s="97" t="s">
        <v>154</v>
      </c>
      <c r="D124" s="98">
        <v>99.45</v>
      </c>
      <c r="E124" s="98">
        <v>99.45</v>
      </c>
      <c r="F124" s="99">
        <f t="shared" si="18"/>
        <v>0</v>
      </c>
      <c r="G124" s="100">
        <v>122175</v>
      </c>
      <c r="H124" s="98">
        <v>99.45</v>
      </c>
      <c r="I124" s="99">
        <f t="shared" si="19"/>
        <v>0</v>
      </c>
      <c r="J124" s="101">
        <v>97.75</v>
      </c>
      <c r="K124" s="101">
        <v>99.45</v>
      </c>
      <c r="L124" s="101">
        <v>96</v>
      </c>
      <c r="M124" s="99">
        <f t="shared" si="20"/>
        <v>1.7391304347826209E-2</v>
      </c>
      <c r="N124" s="102" t="s">
        <v>20</v>
      </c>
      <c r="O124" s="102"/>
      <c r="P124" s="103"/>
      <c r="Q124" s="104"/>
      <c r="R124" s="105"/>
      <c r="S124" s="120"/>
      <c r="T124" s="120"/>
      <c r="U124" s="120"/>
    </row>
    <row r="125" spans="1:21" x14ac:dyDescent="0.25">
      <c r="A125" s="120"/>
      <c r="B125" s="123" t="s">
        <v>21</v>
      </c>
      <c r="C125" s="53" t="s">
        <v>155</v>
      </c>
      <c r="D125" s="91">
        <v>270</v>
      </c>
      <c r="E125" s="91">
        <v>270</v>
      </c>
      <c r="F125" s="92">
        <f t="shared" si="18"/>
        <v>0</v>
      </c>
      <c r="G125" s="93">
        <v>1022370</v>
      </c>
      <c r="H125" s="91">
        <v>270</v>
      </c>
      <c r="I125" s="92">
        <f t="shared" si="19"/>
        <v>0</v>
      </c>
      <c r="J125" s="94">
        <v>261</v>
      </c>
      <c r="K125" s="94">
        <v>270</v>
      </c>
      <c r="L125" s="94">
        <v>261</v>
      </c>
      <c r="M125" s="92">
        <f t="shared" si="20"/>
        <v>3.4482758620689724E-2</v>
      </c>
      <c r="N125" s="57" t="s">
        <v>20</v>
      </c>
      <c r="P125" s="95"/>
      <c r="R125" s="96"/>
      <c r="S125" s="120"/>
      <c r="T125" s="120"/>
      <c r="U125" s="120"/>
    </row>
    <row r="126" spans="1:21" x14ac:dyDescent="0.25">
      <c r="A126" s="120"/>
      <c r="B126" s="123" t="s">
        <v>21</v>
      </c>
      <c r="C126" s="97" t="s">
        <v>156</v>
      </c>
      <c r="D126" s="98">
        <v>2.21</v>
      </c>
      <c r="E126" s="98">
        <v>2.21</v>
      </c>
      <c r="F126" s="99">
        <f t="shared" si="18"/>
        <v>0</v>
      </c>
      <c r="G126" s="100">
        <v>28710</v>
      </c>
      <c r="H126" s="98">
        <v>2.21</v>
      </c>
      <c r="I126" s="99">
        <f t="shared" si="19"/>
        <v>0</v>
      </c>
      <c r="J126" s="101">
        <v>2.27</v>
      </c>
      <c r="K126" s="101">
        <v>2.27</v>
      </c>
      <c r="L126" s="101">
        <v>2.21</v>
      </c>
      <c r="M126" s="99">
        <f t="shared" si="20"/>
        <v>-2.6431718061673992E-2</v>
      </c>
      <c r="N126" s="102" t="s">
        <v>20</v>
      </c>
      <c r="O126" s="102"/>
      <c r="P126" s="103"/>
      <c r="Q126" s="104"/>
      <c r="R126" s="105"/>
      <c r="S126" s="120"/>
      <c r="T126" s="120"/>
      <c r="U126" s="120"/>
    </row>
    <row r="127" spans="1:21" x14ac:dyDescent="0.25">
      <c r="A127" s="120"/>
      <c r="B127" s="123" t="s">
        <v>21</v>
      </c>
      <c r="C127" s="53" t="s">
        <v>157</v>
      </c>
      <c r="D127" s="91">
        <v>10</v>
      </c>
      <c r="E127" s="91">
        <v>10</v>
      </c>
      <c r="F127" s="92">
        <f t="shared" si="18"/>
        <v>0</v>
      </c>
      <c r="G127" s="93">
        <v>0</v>
      </c>
      <c r="H127" s="91">
        <v>10</v>
      </c>
      <c r="I127" s="92">
        <f t="shared" si="19"/>
        <v>0</v>
      </c>
      <c r="J127" s="94">
        <v>10</v>
      </c>
      <c r="K127" s="94">
        <v>10</v>
      </c>
      <c r="L127" s="94">
        <v>10</v>
      </c>
      <c r="M127" s="92">
        <f t="shared" si="20"/>
        <v>0</v>
      </c>
      <c r="N127" s="57" t="s">
        <v>20</v>
      </c>
      <c r="P127" s="95"/>
      <c r="R127" s="96"/>
      <c r="S127" s="120"/>
      <c r="T127" s="120"/>
      <c r="U127" s="120"/>
    </row>
    <row r="128" spans="1:21" x14ac:dyDescent="0.25">
      <c r="A128" s="120"/>
      <c r="B128" s="123" t="s">
        <v>21</v>
      </c>
      <c r="C128" s="97" t="s">
        <v>247</v>
      </c>
      <c r="D128" s="98">
        <v>25.75</v>
      </c>
      <c r="E128" s="98">
        <v>26</v>
      </c>
      <c r="F128" s="99">
        <f t="shared" si="18"/>
        <v>-9.6153846153845812E-3</v>
      </c>
      <c r="G128" s="100">
        <v>4245528</v>
      </c>
      <c r="H128" s="98">
        <v>26.1</v>
      </c>
      <c r="I128" s="99">
        <f t="shared" si="19"/>
        <v>-1.3409961685823757E-2</v>
      </c>
      <c r="J128" s="101">
        <v>24</v>
      </c>
      <c r="K128" s="101">
        <v>26.65</v>
      </c>
      <c r="L128" s="101">
        <v>24</v>
      </c>
      <c r="M128" s="99">
        <f t="shared" si="20"/>
        <v>7.2916666666666741E-2</v>
      </c>
      <c r="N128" s="102" t="s">
        <v>20</v>
      </c>
      <c r="O128" s="102"/>
      <c r="P128" s="103"/>
      <c r="Q128" s="104"/>
      <c r="R128" s="105"/>
      <c r="S128" s="120"/>
      <c r="T128" s="120"/>
      <c r="U128" s="120"/>
    </row>
    <row r="129" spans="1:21" x14ac:dyDescent="0.25">
      <c r="A129" s="120"/>
      <c r="B129" s="123" t="s">
        <v>55</v>
      </c>
      <c r="C129" s="53" t="s">
        <v>158</v>
      </c>
      <c r="D129" s="91">
        <v>2.1</v>
      </c>
      <c r="E129" s="91">
        <v>2.0499999999999998</v>
      </c>
      <c r="F129" s="92">
        <f t="shared" si="18"/>
        <v>2.4390243902439046E-2</v>
      </c>
      <c r="G129" s="93">
        <v>567733</v>
      </c>
      <c r="H129" s="91">
        <v>2.0499999999999998</v>
      </c>
      <c r="I129" s="92">
        <f t="shared" si="19"/>
        <v>2.4390243902439046E-2</v>
      </c>
      <c r="J129" s="94">
        <v>2.0099999999999998</v>
      </c>
      <c r="K129" s="94">
        <v>2.2200000000000002</v>
      </c>
      <c r="L129" s="94">
        <v>2</v>
      </c>
      <c r="M129" s="92">
        <f t="shared" si="20"/>
        <v>4.4776119402985204E-2</v>
      </c>
      <c r="N129" s="57" t="s">
        <v>69</v>
      </c>
      <c r="P129" s="95"/>
      <c r="R129" s="96"/>
      <c r="S129" s="120"/>
      <c r="T129" s="120"/>
      <c r="U129" s="120"/>
    </row>
    <row r="130" spans="1:21" x14ac:dyDescent="0.25">
      <c r="A130" s="120"/>
      <c r="B130" s="123" t="s">
        <v>21</v>
      </c>
      <c r="C130" s="97" t="s">
        <v>227</v>
      </c>
      <c r="D130" s="98">
        <v>5.45</v>
      </c>
      <c r="E130" s="98">
        <v>5.45</v>
      </c>
      <c r="F130" s="99">
        <f t="shared" si="18"/>
        <v>0</v>
      </c>
      <c r="G130" s="100">
        <v>0</v>
      </c>
      <c r="H130" s="98">
        <v>5.45</v>
      </c>
      <c r="I130" s="99">
        <f t="shared" si="19"/>
        <v>0</v>
      </c>
      <c r="J130" s="101">
        <v>5.45</v>
      </c>
      <c r="K130" s="101">
        <v>5.45</v>
      </c>
      <c r="L130" s="101">
        <v>5.45</v>
      </c>
      <c r="M130" s="99">
        <f t="shared" si="20"/>
        <v>0</v>
      </c>
      <c r="N130" s="102" t="s">
        <v>20</v>
      </c>
      <c r="O130" s="102"/>
      <c r="P130" s="103"/>
      <c r="Q130" s="104"/>
      <c r="R130" s="105"/>
      <c r="S130" s="120"/>
      <c r="T130" s="120"/>
      <c r="U130" s="120"/>
    </row>
    <row r="131" spans="1:21" x14ac:dyDescent="0.25">
      <c r="B131" s="123" t="s">
        <v>21</v>
      </c>
      <c r="D131" s="91"/>
      <c r="E131" s="91"/>
      <c r="F131" s="92"/>
      <c r="G131" s="93"/>
      <c r="H131" s="91"/>
      <c r="I131" s="92"/>
      <c r="J131" s="94"/>
      <c r="K131" s="94"/>
      <c r="L131" s="94"/>
      <c r="M131" s="92"/>
      <c r="P131" s="95"/>
      <c r="R131" s="96"/>
    </row>
    <row r="132" spans="1:21" x14ac:dyDescent="0.25">
      <c r="B132" s="121" t="s">
        <v>159</v>
      </c>
      <c r="C132" s="106"/>
      <c r="D132" s="106" t="s">
        <v>257</v>
      </c>
      <c r="E132" s="106" t="s">
        <v>257</v>
      </c>
      <c r="F132" s="106"/>
      <c r="G132" s="106"/>
      <c r="H132" s="106" t="s">
        <v>257</v>
      </c>
      <c r="I132" s="106"/>
      <c r="J132" s="106" t="s">
        <v>257</v>
      </c>
      <c r="K132" s="106"/>
      <c r="L132" s="106"/>
      <c r="M132" s="106"/>
      <c r="N132" s="106"/>
      <c r="O132" s="106"/>
      <c r="P132" s="106"/>
      <c r="Q132" s="106"/>
      <c r="R132" s="122"/>
    </row>
    <row r="133" spans="1:21" x14ac:dyDescent="0.25">
      <c r="B133" s="90" t="s">
        <v>160</v>
      </c>
      <c r="C133" s="53" t="s">
        <v>251</v>
      </c>
      <c r="D133" s="91">
        <v>8.0500000000000007</v>
      </c>
      <c r="E133" s="91">
        <v>8.0500000000000007</v>
      </c>
      <c r="F133" s="92">
        <f t="shared" ref="F133:F138" si="21">D133/E133-1</f>
        <v>0</v>
      </c>
      <c r="G133" s="93">
        <v>0</v>
      </c>
      <c r="H133" s="91">
        <v>8.0500000000000007</v>
      </c>
      <c r="I133" s="92">
        <f t="shared" ref="I133:I138" si="22">D133/H133-1</f>
        <v>0</v>
      </c>
      <c r="J133" s="94">
        <v>7.4</v>
      </c>
      <c r="K133" s="94">
        <v>8.0500000000000007</v>
      </c>
      <c r="L133" s="94">
        <v>7</v>
      </c>
      <c r="M133" s="92">
        <f t="shared" ref="M133:M138" si="23">D133/J133-1</f>
        <v>8.783783783783794E-2</v>
      </c>
      <c r="N133" s="57" t="s">
        <v>20</v>
      </c>
      <c r="P133" s="95"/>
      <c r="R133" s="96"/>
    </row>
    <row r="134" spans="1:21" x14ac:dyDescent="0.25">
      <c r="B134" s="90" t="s">
        <v>161</v>
      </c>
      <c r="C134" s="97" t="s">
        <v>162</v>
      </c>
      <c r="D134" s="98">
        <v>6.5</v>
      </c>
      <c r="E134" s="98">
        <v>6.5</v>
      </c>
      <c r="F134" s="99">
        <f t="shared" si="21"/>
        <v>0</v>
      </c>
      <c r="G134" s="100">
        <v>0</v>
      </c>
      <c r="H134" s="98">
        <v>6.5</v>
      </c>
      <c r="I134" s="99">
        <f t="shared" si="22"/>
        <v>0</v>
      </c>
      <c r="J134" s="101">
        <v>6.5</v>
      </c>
      <c r="K134" s="101">
        <v>6.5</v>
      </c>
      <c r="L134" s="101">
        <v>6.5</v>
      </c>
      <c r="M134" s="99">
        <f t="shared" si="23"/>
        <v>0</v>
      </c>
      <c r="N134" s="102" t="s">
        <v>20</v>
      </c>
      <c r="O134" s="102"/>
      <c r="P134" s="103"/>
      <c r="Q134" s="104"/>
      <c r="R134" s="105"/>
    </row>
    <row r="135" spans="1:21" x14ac:dyDescent="0.25">
      <c r="B135" s="90" t="s">
        <v>163</v>
      </c>
      <c r="C135" s="53" t="s">
        <v>164</v>
      </c>
      <c r="D135" s="91">
        <v>4.4000000000000004</v>
      </c>
      <c r="E135" s="91">
        <v>4.4000000000000004</v>
      </c>
      <c r="F135" s="92">
        <f t="shared" si="21"/>
        <v>0</v>
      </c>
      <c r="G135" s="93">
        <v>1200</v>
      </c>
      <c r="H135" s="91">
        <v>4.4000000000000004</v>
      </c>
      <c r="I135" s="92">
        <f t="shared" si="22"/>
        <v>0</v>
      </c>
      <c r="J135" s="94">
        <v>3.98</v>
      </c>
      <c r="K135" s="94">
        <v>4.4000000000000004</v>
      </c>
      <c r="L135" s="94">
        <v>3.85</v>
      </c>
      <c r="M135" s="92">
        <f t="shared" si="23"/>
        <v>0.1055276381909549</v>
      </c>
      <c r="N135" s="57" t="s">
        <v>20</v>
      </c>
      <c r="P135" s="95"/>
      <c r="R135" s="96"/>
    </row>
    <row r="136" spans="1:21" x14ac:dyDescent="0.25">
      <c r="A136" s="120"/>
      <c r="B136" s="90" t="s">
        <v>165</v>
      </c>
      <c r="C136" s="97" t="s">
        <v>166</v>
      </c>
      <c r="D136" s="98">
        <v>1.3</v>
      </c>
      <c r="E136" s="98">
        <v>1.3</v>
      </c>
      <c r="F136" s="99">
        <f t="shared" si="21"/>
        <v>0</v>
      </c>
      <c r="G136" s="100">
        <v>0</v>
      </c>
      <c r="H136" s="98">
        <v>1.3</v>
      </c>
      <c r="I136" s="99">
        <f t="shared" si="22"/>
        <v>0</v>
      </c>
      <c r="J136" s="101">
        <v>0.97</v>
      </c>
      <c r="K136" s="101">
        <v>1.49</v>
      </c>
      <c r="L136" s="101">
        <v>0.97</v>
      </c>
      <c r="M136" s="99">
        <f t="shared" si="23"/>
        <v>0.34020618556701043</v>
      </c>
      <c r="N136" s="102" t="s">
        <v>40</v>
      </c>
      <c r="O136" s="102"/>
      <c r="P136" s="103"/>
      <c r="Q136" s="104"/>
      <c r="R136" s="105"/>
      <c r="S136" s="120"/>
      <c r="T136" s="120"/>
      <c r="U136" s="120"/>
    </row>
    <row r="137" spans="1:21" x14ac:dyDescent="0.25">
      <c r="A137" s="120"/>
      <c r="B137" s="123" t="s">
        <v>21</v>
      </c>
      <c r="C137" s="53" t="s">
        <v>208</v>
      </c>
      <c r="D137" s="91">
        <v>0.24</v>
      </c>
      <c r="E137" s="91">
        <v>0.24</v>
      </c>
      <c r="F137" s="92">
        <f t="shared" si="21"/>
        <v>0</v>
      </c>
      <c r="G137" s="93">
        <v>0</v>
      </c>
      <c r="H137" s="91">
        <v>0.24</v>
      </c>
      <c r="I137" s="92">
        <f t="shared" si="22"/>
        <v>0</v>
      </c>
      <c r="J137" s="94">
        <v>0.22</v>
      </c>
      <c r="K137" s="94">
        <v>0.24</v>
      </c>
      <c r="L137" s="94">
        <v>0.22</v>
      </c>
      <c r="M137" s="92">
        <f t="shared" si="23"/>
        <v>9.0909090909090828E-2</v>
      </c>
      <c r="N137" s="57" t="s">
        <v>20</v>
      </c>
      <c r="P137" s="95"/>
      <c r="R137" s="96"/>
      <c r="S137" s="120"/>
      <c r="T137" s="120"/>
      <c r="U137" s="120"/>
    </row>
    <row r="138" spans="1:21" x14ac:dyDescent="0.25">
      <c r="B138" s="123"/>
      <c r="C138" s="97" t="s">
        <v>207</v>
      </c>
      <c r="D138" s="98">
        <v>2.91</v>
      </c>
      <c r="E138" s="98">
        <v>2.91</v>
      </c>
      <c r="F138" s="99">
        <f t="shared" si="21"/>
        <v>0</v>
      </c>
      <c r="G138" s="100">
        <v>0</v>
      </c>
      <c r="H138" s="98">
        <v>2.91</v>
      </c>
      <c r="I138" s="99">
        <f t="shared" si="22"/>
        <v>0</v>
      </c>
      <c r="J138" s="101">
        <v>2.91</v>
      </c>
      <c r="K138" s="101">
        <v>2.91</v>
      </c>
      <c r="L138" s="101">
        <v>2.91</v>
      </c>
      <c r="M138" s="99">
        <f t="shared" si="23"/>
        <v>0</v>
      </c>
      <c r="N138" s="102" t="s">
        <v>52</v>
      </c>
      <c r="O138" s="102"/>
      <c r="P138" s="103"/>
      <c r="Q138" s="104"/>
      <c r="R138" s="105"/>
    </row>
    <row r="139" spans="1:21" x14ac:dyDescent="0.25">
      <c r="B139" s="90" t="s">
        <v>21</v>
      </c>
      <c r="D139" s="91"/>
      <c r="E139" s="91"/>
      <c r="F139" s="92"/>
      <c r="G139" s="93"/>
      <c r="H139" s="91"/>
      <c r="I139" s="92"/>
      <c r="J139" s="94"/>
      <c r="K139" s="94"/>
      <c r="L139" s="94"/>
      <c r="M139" s="92"/>
      <c r="P139" s="95"/>
      <c r="R139" s="96"/>
    </row>
    <row r="140" spans="1:21" x14ac:dyDescent="0.25">
      <c r="B140" s="121" t="s">
        <v>167</v>
      </c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22"/>
    </row>
    <row r="141" spans="1:21" x14ac:dyDescent="0.25">
      <c r="B141" s="90" t="s">
        <v>168</v>
      </c>
      <c r="C141" s="53" t="s">
        <v>169</v>
      </c>
      <c r="D141" s="91">
        <v>4</v>
      </c>
      <c r="E141" s="91">
        <v>3.9</v>
      </c>
      <c r="F141" s="92">
        <f t="shared" ref="F141:F149" si="24">D141/E141-1</f>
        <v>2.5641025641025772E-2</v>
      </c>
      <c r="G141" s="93">
        <v>2959690</v>
      </c>
      <c r="H141" s="91">
        <v>3.88</v>
      </c>
      <c r="I141" s="92">
        <f>D141/H141-1</f>
        <v>3.0927835051546504E-2</v>
      </c>
      <c r="J141" s="94">
        <v>3.88</v>
      </c>
      <c r="K141" s="94">
        <v>4.09</v>
      </c>
      <c r="L141" s="94">
        <v>3.8</v>
      </c>
      <c r="M141" s="92">
        <f t="shared" ref="M141:M149" si="25">D141/J141-1</f>
        <v>3.0927835051546504E-2</v>
      </c>
      <c r="N141" s="57" t="s">
        <v>20</v>
      </c>
      <c r="P141" s="95"/>
      <c r="R141" s="96"/>
    </row>
    <row r="142" spans="1:21" x14ac:dyDescent="0.25">
      <c r="B142" s="90" t="s">
        <v>170</v>
      </c>
      <c r="C142" s="97" t="s">
        <v>222</v>
      </c>
      <c r="D142" s="98">
        <v>0.3</v>
      </c>
      <c r="E142" s="98">
        <v>0.3</v>
      </c>
      <c r="F142" s="99">
        <f t="shared" si="24"/>
        <v>0</v>
      </c>
      <c r="G142" s="100">
        <v>350742</v>
      </c>
      <c r="H142" s="98">
        <v>0.3</v>
      </c>
      <c r="I142" s="99">
        <f t="shared" ref="I142:I149" si="26">D142/H142-1</f>
        <v>0</v>
      </c>
      <c r="J142" s="101">
        <v>0.27</v>
      </c>
      <c r="K142" s="101">
        <v>0.36</v>
      </c>
      <c r="L142" s="101">
        <v>0.27</v>
      </c>
      <c r="M142" s="99">
        <f t="shared" si="25"/>
        <v>0.11111111111111094</v>
      </c>
      <c r="N142" s="102" t="s">
        <v>20</v>
      </c>
      <c r="O142" s="102"/>
      <c r="P142" s="103"/>
      <c r="Q142" s="104"/>
      <c r="R142" s="105"/>
    </row>
    <row r="143" spans="1:21" x14ac:dyDescent="0.25">
      <c r="B143" s="90" t="s">
        <v>171</v>
      </c>
      <c r="C143" s="53" t="s">
        <v>172</v>
      </c>
      <c r="D143" s="91">
        <v>1325</v>
      </c>
      <c r="E143" s="91">
        <v>1325</v>
      </c>
      <c r="F143" s="92">
        <f t="shared" si="24"/>
        <v>0</v>
      </c>
      <c r="G143" s="93">
        <v>1275</v>
      </c>
      <c r="H143" s="91">
        <v>1325</v>
      </c>
      <c r="I143" s="92">
        <f t="shared" si="26"/>
        <v>0</v>
      </c>
      <c r="J143" s="94">
        <v>1100</v>
      </c>
      <c r="K143" s="94">
        <v>1325</v>
      </c>
      <c r="L143" s="94">
        <v>1100</v>
      </c>
      <c r="M143" s="92">
        <f t="shared" si="25"/>
        <v>0.20454545454545459</v>
      </c>
      <c r="N143" s="57" t="s">
        <v>20</v>
      </c>
      <c r="P143" s="95"/>
      <c r="R143" s="96"/>
    </row>
    <row r="144" spans="1:21" x14ac:dyDescent="0.25">
      <c r="B144" s="90" t="s">
        <v>21</v>
      </c>
      <c r="C144" s="97" t="s">
        <v>173</v>
      </c>
      <c r="D144" s="98">
        <v>23</v>
      </c>
      <c r="E144" s="98">
        <v>23</v>
      </c>
      <c r="F144" s="99">
        <f t="shared" si="24"/>
        <v>0</v>
      </c>
      <c r="G144" s="100">
        <v>212865</v>
      </c>
      <c r="H144" s="98">
        <v>23</v>
      </c>
      <c r="I144" s="99">
        <f t="shared" si="26"/>
        <v>0</v>
      </c>
      <c r="J144" s="101">
        <v>14.1</v>
      </c>
      <c r="K144" s="101">
        <v>23</v>
      </c>
      <c r="L144" s="101">
        <v>14.1</v>
      </c>
      <c r="M144" s="99">
        <f t="shared" si="25"/>
        <v>0.63120567375886538</v>
      </c>
      <c r="N144" s="102" t="s">
        <v>20</v>
      </c>
      <c r="O144" s="102"/>
      <c r="P144" s="103"/>
      <c r="Q144" s="104"/>
      <c r="R144" s="105"/>
    </row>
    <row r="145" spans="1:21" x14ac:dyDescent="0.25">
      <c r="B145" s="90" t="s">
        <v>21</v>
      </c>
      <c r="C145" s="53" t="s">
        <v>174</v>
      </c>
      <c r="D145" s="91">
        <v>35.25</v>
      </c>
      <c r="E145" s="91">
        <v>35.25</v>
      </c>
      <c r="F145" s="92">
        <f t="shared" si="24"/>
        <v>0</v>
      </c>
      <c r="G145" s="93">
        <v>12332</v>
      </c>
      <c r="H145" s="91">
        <v>35.25</v>
      </c>
      <c r="I145" s="92">
        <f>D145/H145-1</f>
        <v>0</v>
      </c>
      <c r="J145" s="94">
        <v>26.5</v>
      </c>
      <c r="K145" s="94">
        <v>35.25</v>
      </c>
      <c r="L145" s="94">
        <v>26.5</v>
      </c>
      <c r="M145" s="92">
        <f t="shared" si="25"/>
        <v>0.33018867924528306</v>
      </c>
      <c r="N145" s="57" t="s">
        <v>20</v>
      </c>
      <c r="P145" s="95"/>
      <c r="R145" s="96"/>
    </row>
    <row r="146" spans="1:21" x14ac:dyDescent="0.25">
      <c r="B146" s="90" t="s">
        <v>21</v>
      </c>
      <c r="C146" s="97" t="s">
        <v>175</v>
      </c>
      <c r="D146" s="98">
        <v>6.8</v>
      </c>
      <c r="E146" s="98">
        <v>6.8</v>
      </c>
      <c r="F146" s="99">
        <f t="shared" si="24"/>
        <v>0</v>
      </c>
      <c r="G146" s="100">
        <v>41200</v>
      </c>
      <c r="H146" s="98">
        <v>6.95</v>
      </c>
      <c r="I146" s="99">
        <f t="shared" si="26"/>
        <v>-2.1582733812949728E-2</v>
      </c>
      <c r="J146" s="101">
        <v>6.65</v>
      </c>
      <c r="K146" s="101">
        <v>7.5</v>
      </c>
      <c r="L146" s="101">
        <v>6.65</v>
      </c>
      <c r="M146" s="99">
        <f t="shared" si="25"/>
        <v>2.2556390977443552E-2</v>
      </c>
      <c r="N146" s="102" t="s">
        <v>20</v>
      </c>
      <c r="O146" s="102"/>
      <c r="P146" s="103"/>
      <c r="Q146" s="104"/>
      <c r="R146" s="105"/>
    </row>
    <row r="147" spans="1:21" x14ac:dyDescent="0.25">
      <c r="B147" s="90" t="s">
        <v>21</v>
      </c>
      <c r="C147" s="53" t="s">
        <v>223</v>
      </c>
      <c r="D147" s="91">
        <v>16.899999999999999</v>
      </c>
      <c r="E147" s="91">
        <v>16.899999999999999</v>
      </c>
      <c r="F147" s="92">
        <f t="shared" si="24"/>
        <v>0</v>
      </c>
      <c r="G147" s="93">
        <v>81278</v>
      </c>
      <c r="H147" s="91">
        <v>16.899999999999999</v>
      </c>
      <c r="I147" s="92">
        <f t="shared" si="26"/>
        <v>0</v>
      </c>
      <c r="J147" s="94">
        <v>18.399999999999999</v>
      </c>
      <c r="K147" s="94">
        <v>19.100000000000001</v>
      </c>
      <c r="L147" s="94">
        <v>16.899999999999999</v>
      </c>
      <c r="M147" s="92">
        <f t="shared" si="25"/>
        <v>-8.1521739130434812E-2</v>
      </c>
      <c r="N147" s="57" t="s">
        <v>20</v>
      </c>
      <c r="P147" s="95"/>
      <c r="R147" s="96"/>
    </row>
    <row r="148" spans="1:21" x14ac:dyDescent="0.25">
      <c r="B148" s="90"/>
      <c r="C148" s="97" t="s">
        <v>258</v>
      </c>
      <c r="D148" s="98">
        <v>224</v>
      </c>
      <c r="E148" s="98">
        <v>217.7</v>
      </c>
      <c r="F148" s="99">
        <f t="shared" si="24"/>
        <v>2.893890675241173E-2</v>
      </c>
      <c r="G148" s="100">
        <v>3418739</v>
      </c>
      <c r="H148" s="98">
        <v>209.9</v>
      </c>
      <c r="I148" s="99">
        <f t="shared" si="26"/>
        <v>6.7174845164363894E-2</v>
      </c>
      <c r="J148" s="101">
        <v>149</v>
      </c>
      <c r="K148" s="101">
        <v>224</v>
      </c>
      <c r="L148" s="101">
        <v>134</v>
      </c>
      <c r="M148" s="99">
        <f t="shared" si="25"/>
        <v>0.50335570469798663</v>
      </c>
      <c r="N148" s="102" t="s">
        <v>20</v>
      </c>
      <c r="O148" s="102" t="s">
        <v>259</v>
      </c>
      <c r="P148" s="103" t="s">
        <v>330</v>
      </c>
      <c r="Q148" s="104">
        <v>44985</v>
      </c>
      <c r="R148" s="105" t="s">
        <v>331</v>
      </c>
    </row>
    <row r="149" spans="1:21" x14ac:dyDescent="0.25">
      <c r="B149" s="90" t="s">
        <v>21</v>
      </c>
      <c r="C149" s="110" t="s">
        <v>249</v>
      </c>
      <c r="D149" s="111">
        <v>218.8</v>
      </c>
      <c r="E149" s="111">
        <v>218.8</v>
      </c>
      <c r="F149" s="112">
        <f t="shared" si="24"/>
        <v>0</v>
      </c>
      <c r="G149" s="113">
        <v>3669</v>
      </c>
      <c r="H149" s="111">
        <v>218.8</v>
      </c>
      <c r="I149" s="112">
        <f t="shared" si="26"/>
        <v>0</v>
      </c>
      <c r="J149" s="114">
        <v>193</v>
      </c>
      <c r="K149" s="114">
        <v>224</v>
      </c>
      <c r="L149" s="114">
        <v>193</v>
      </c>
      <c r="M149" s="112">
        <f t="shared" si="25"/>
        <v>0.13367875647668392</v>
      </c>
      <c r="N149" s="115" t="s">
        <v>20</v>
      </c>
      <c r="O149" s="115"/>
      <c r="P149" s="132"/>
      <c r="Q149" s="117"/>
      <c r="R149" s="118"/>
    </row>
    <row r="150" spans="1:21" ht="11.25" customHeight="1" x14ac:dyDescent="0.25">
      <c r="B150" s="90" t="s">
        <v>21</v>
      </c>
      <c r="D150" s="91"/>
      <c r="E150" s="91"/>
      <c r="F150" s="92"/>
      <c r="G150" s="93"/>
      <c r="H150" s="91"/>
      <c r="I150" s="92"/>
      <c r="J150" s="94"/>
      <c r="K150" s="94"/>
      <c r="L150" s="94"/>
      <c r="M150" s="92"/>
      <c r="P150" s="95"/>
      <c r="R150" s="96"/>
    </row>
    <row r="151" spans="1:21" ht="11.25" customHeight="1" x14ac:dyDescent="0.25">
      <c r="A151" s="120"/>
      <c r="B151" s="121" t="s">
        <v>176</v>
      </c>
      <c r="C151" s="106"/>
      <c r="D151" s="106" t="s">
        <v>257</v>
      </c>
      <c r="E151" s="106" t="s">
        <v>257</v>
      </c>
      <c r="F151" s="106"/>
      <c r="G151" s="106"/>
      <c r="H151" s="106" t="s">
        <v>257</v>
      </c>
      <c r="I151" s="106"/>
      <c r="J151" s="106" t="s">
        <v>257</v>
      </c>
      <c r="K151" s="106"/>
      <c r="L151" s="106"/>
      <c r="M151" s="106"/>
      <c r="N151" s="106"/>
      <c r="O151" s="106"/>
      <c r="P151" s="106"/>
      <c r="Q151" s="106"/>
      <c r="R151" s="122"/>
      <c r="S151" s="120"/>
      <c r="T151" s="120"/>
      <c r="U151" s="120"/>
    </row>
    <row r="152" spans="1:21" ht="11.25" customHeight="1" x14ac:dyDescent="0.25">
      <c r="A152" s="120"/>
      <c r="B152" s="123" t="s">
        <v>177</v>
      </c>
      <c r="C152" s="53" t="s">
        <v>178</v>
      </c>
      <c r="D152" s="91">
        <v>0.2</v>
      </c>
      <c r="E152" s="91">
        <v>0.2</v>
      </c>
      <c r="F152" s="92">
        <f t="shared" ref="F152:F171" si="27">D152/E152-1</f>
        <v>0</v>
      </c>
      <c r="G152" s="93">
        <v>0</v>
      </c>
      <c r="H152" s="91">
        <v>0.2</v>
      </c>
      <c r="I152" s="92">
        <f t="shared" ref="I152:I170" si="28">D152/H152-1</f>
        <v>0</v>
      </c>
      <c r="J152" s="94">
        <v>0.2</v>
      </c>
      <c r="K152" s="94">
        <v>0.2</v>
      </c>
      <c r="L152" s="94">
        <v>0.2</v>
      </c>
      <c r="M152" s="92">
        <f t="shared" ref="M152:M171" si="29">D152/J152-1</f>
        <v>0</v>
      </c>
      <c r="N152" s="57" t="s">
        <v>31</v>
      </c>
      <c r="P152" s="95"/>
      <c r="R152" s="96"/>
      <c r="S152" s="120"/>
      <c r="T152" s="120"/>
      <c r="U152" s="120"/>
    </row>
    <row r="153" spans="1:21" x14ac:dyDescent="0.25">
      <c r="A153" s="120"/>
      <c r="B153" s="123" t="s">
        <v>179</v>
      </c>
      <c r="C153" s="97" t="s">
        <v>180</v>
      </c>
      <c r="D153" s="98">
        <v>1.62</v>
      </c>
      <c r="E153" s="98">
        <v>1.62</v>
      </c>
      <c r="F153" s="99">
        <f t="shared" si="27"/>
        <v>0</v>
      </c>
      <c r="G153" s="100">
        <v>0</v>
      </c>
      <c r="H153" s="98">
        <v>1.62</v>
      </c>
      <c r="I153" s="99">
        <f t="shared" si="28"/>
        <v>0</v>
      </c>
      <c r="J153" s="101">
        <v>1.62</v>
      </c>
      <c r="K153" s="101">
        <v>1.62</v>
      </c>
      <c r="L153" s="101">
        <v>1.62</v>
      </c>
      <c r="M153" s="99">
        <f t="shared" si="29"/>
        <v>0</v>
      </c>
      <c r="N153" s="102" t="s">
        <v>20</v>
      </c>
      <c r="O153" s="102"/>
      <c r="P153" s="103"/>
      <c r="Q153" s="104"/>
      <c r="R153" s="105"/>
      <c r="S153" s="120"/>
      <c r="T153" s="120"/>
      <c r="U153" s="120"/>
    </row>
    <row r="154" spans="1:21" x14ac:dyDescent="0.25">
      <c r="A154" s="120"/>
      <c r="B154" s="123" t="s">
        <v>21</v>
      </c>
      <c r="C154" s="53" t="s">
        <v>181</v>
      </c>
      <c r="D154" s="91">
        <v>8.4</v>
      </c>
      <c r="E154" s="91">
        <v>8.4</v>
      </c>
      <c r="F154" s="92">
        <f t="shared" si="27"/>
        <v>0</v>
      </c>
      <c r="G154" s="93">
        <v>150721</v>
      </c>
      <c r="H154" s="91">
        <v>8.1999999999999993</v>
      </c>
      <c r="I154" s="92">
        <f t="shared" si="28"/>
        <v>2.4390243902439046E-2</v>
      </c>
      <c r="J154" s="94">
        <v>7</v>
      </c>
      <c r="K154" s="94">
        <v>8.9</v>
      </c>
      <c r="L154" s="94">
        <v>6.8</v>
      </c>
      <c r="M154" s="92">
        <f t="shared" si="29"/>
        <v>0.19999999999999996</v>
      </c>
      <c r="N154" s="57" t="s">
        <v>20</v>
      </c>
      <c r="P154" s="95"/>
      <c r="R154" s="96"/>
      <c r="S154" s="120"/>
      <c r="T154" s="120"/>
      <c r="U154" s="120"/>
    </row>
    <row r="155" spans="1:21" x14ac:dyDescent="0.25">
      <c r="A155" s="120"/>
      <c r="B155" s="123"/>
      <c r="C155" s="97" t="s">
        <v>182</v>
      </c>
      <c r="D155" s="98">
        <v>5</v>
      </c>
      <c r="E155" s="98">
        <v>5</v>
      </c>
      <c r="F155" s="99">
        <f t="shared" si="27"/>
        <v>0</v>
      </c>
      <c r="G155" s="100">
        <v>0</v>
      </c>
      <c r="H155" s="98">
        <v>5</v>
      </c>
      <c r="I155" s="99">
        <f t="shared" si="28"/>
        <v>0</v>
      </c>
      <c r="J155" s="101">
        <v>5</v>
      </c>
      <c r="K155" s="101">
        <v>5</v>
      </c>
      <c r="L155" s="101">
        <v>5</v>
      </c>
      <c r="M155" s="99">
        <f t="shared" si="29"/>
        <v>0</v>
      </c>
      <c r="N155" s="102" t="s">
        <v>20</v>
      </c>
      <c r="O155" s="102"/>
      <c r="P155" s="103"/>
      <c r="Q155" s="104"/>
      <c r="R155" s="105"/>
      <c r="S155" s="120"/>
      <c r="T155" s="120"/>
      <c r="U155" s="120"/>
    </row>
    <row r="156" spans="1:21" x14ac:dyDescent="0.25">
      <c r="A156" s="120"/>
      <c r="B156" s="123" t="s">
        <v>183</v>
      </c>
      <c r="C156" s="53" t="s">
        <v>184</v>
      </c>
      <c r="D156" s="91">
        <v>0.28000000000000003</v>
      </c>
      <c r="E156" s="91">
        <v>0.3</v>
      </c>
      <c r="F156" s="92">
        <f t="shared" si="27"/>
        <v>-6.6666666666666541E-2</v>
      </c>
      <c r="G156" s="93">
        <v>514275</v>
      </c>
      <c r="H156" s="91">
        <v>0.28000000000000003</v>
      </c>
      <c r="I156" s="92">
        <f t="shared" si="28"/>
        <v>0</v>
      </c>
      <c r="J156" s="94">
        <v>0.28000000000000003</v>
      </c>
      <c r="K156" s="94">
        <v>0.33</v>
      </c>
      <c r="L156" s="94">
        <v>0.27</v>
      </c>
      <c r="M156" s="92">
        <f t="shared" si="29"/>
        <v>0</v>
      </c>
      <c r="N156" s="57" t="s">
        <v>20</v>
      </c>
      <c r="P156" s="95"/>
      <c r="R156" s="96"/>
      <c r="S156" s="120"/>
      <c r="T156" s="120"/>
      <c r="U156" s="120"/>
    </row>
    <row r="157" spans="1:21" x14ac:dyDescent="0.25">
      <c r="A157" s="120"/>
      <c r="B157" s="123" t="s">
        <v>185</v>
      </c>
      <c r="C157" s="97" t="s">
        <v>186</v>
      </c>
      <c r="D157" s="98">
        <v>2.77</v>
      </c>
      <c r="E157" s="98">
        <v>2.77</v>
      </c>
      <c r="F157" s="99">
        <f t="shared" si="27"/>
        <v>0</v>
      </c>
      <c r="G157" s="100">
        <v>160</v>
      </c>
      <c r="H157" s="98">
        <v>2.77</v>
      </c>
      <c r="I157" s="99">
        <f t="shared" si="28"/>
        <v>0</v>
      </c>
      <c r="J157" s="101">
        <v>2.2599999999999998</v>
      </c>
      <c r="K157" s="101">
        <v>2.77</v>
      </c>
      <c r="L157" s="101">
        <v>2.2599999999999998</v>
      </c>
      <c r="M157" s="99">
        <f t="shared" si="29"/>
        <v>0.22566371681415931</v>
      </c>
      <c r="N157" s="102" t="s">
        <v>187</v>
      </c>
      <c r="O157" s="102"/>
      <c r="P157" s="103"/>
      <c r="Q157" s="104"/>
      <c r="R157" s="105"/>
      <c r="S157" s="120"/>
      <c r="T157" s="120"/>
      <c r="U157" s="120"/>
    </row>
    <row r="158" spans="1:21" x14ac:dyDescent="0.25">
      <c r="A158" s="120"/>
      <c r="B158" s="123" t="s">
        <v>21</v>
      </c>
      <c r="C158" s="53" t="s">
        <v>188</v>
      </c>
      <c r="D158" s="91">
        <v>0.81</v>
      </c>
      <c r="E158" s="91">
        <v>0.81</v>
      </c>
      <c r="F158" s="92">
        <f t="shared" si="27"/>
        <v>0</v>
      </c>
      <c r="G158" s="93">
        <v>0</v>
      </c>
      <c r="H158" s="91">
        <v>0.81</v>
      </c>
      <c r="I158" s="92">
        <f t="shared" si="28"/>
        <v>0</v>
      </c>
      <c r="J158" s="94">
        <v>0.82</v>
      </c>
      <c r="K158" s="94">
        <v>0.82</v>
      </c>
      <c r="L158" s="94">
        <v>0.74</v>
      </c>
      <c r="M158" s="92">
        <f t="shared" si="29"/>
        <v>-1.2195121951219412E-2</v>
      </c>
      <c r="N158" s="57" t="s">
        <v>20</v>
      </c>
      <c r="P158" s="95"/>
      <c r="R158" s="96"/>
      <c r="S158" s="120"/>
      <c r="T158" s="120"/>
      <c r="U158" s="120"/>
    </row>
    <row r="159" spans="1:21" x14ac:dyDescent="0.25">
      <c r="A159" s="120"/>
      <c r="B159" s="123" t="s">
        <v>189</v>
      </c>
      <c r="C159" s="97" t="s">
        <v>190</v>
      </c>
      <c r="D159" s="98">
        <v>3.3</v>
      </c>
      <c r="E159" s="98">
        <v>3.3</v>
      </c>
      <c r="F159" s="99">
        <f t="shared" si="27"/>
        <v>0</v>
      </c>
      <c r="G159" s="100">
        <v>0</v>
      </c>
      <c r="H159" s="98">
        <v>3.3</v>
      </c>
      <c r="I159" s="99">
        <f t="shared" si="28"/>
        <v>0</v>
      </c>
      <c r="J159" s="101">
        <v>3.2</v>
      </c>
      <c r="K159" s="101">
        <v>3.5</v>
      </c>
      <c r="L159" s="101">
        <v>3.15</v>
      </c>
      <c r="M159" s="99">
        <f t="shared" si="29"/>
        <v>3.1249999999999778E-2</v>
      </c>
      <c r="N159" s="102" t="s">
        <v>191</v>
      </c>
      <c r="O159" s="102"/>
      <c r="P159" s="103"/>
      <c r="Q159" s="104"/>
      <c r="R159" s="105"/>
      <c r="S159" s="120"/>
      <c r="T159" s="120"/>
      <c r="U159" s="120"/>
    </row>
    <row r="160" spans="1:21" x14ac:dyDescent="0.25">
      <c r="A160" s="120"/>
      <c r="B160" s="123" t="s">
        <v>192</v>
      </c>
      <c r="C160" s="53" t="s">
        <v>193</v>
      </c>
      <c r="D160" s="91">
        <v>0.2</v>
      </c>
      <c r="E160" s="91">
        <v>0.2</v>
      </c>
      <c r="F160" s="92">
        <f t="shared" si="27"/>
        <v>0</v>
      </c>
      <c r="G160" s="93">
        <v>45</v>
      </c>
      <c r="H160" s="91">
        <v>0.2</v>
      </c>
      <c r="I160" s="92">
        <f t="shared" si="28"/>
        <v>0</v>
      </c>
      <c r="J160" s="94">
        <v>0.2</v>
      </c>
      <c r="K160" s="94">
        <v>0.2</v>
      </c>
      <c r="L160" s="94">
        <v>0.2</v>
      </c>
      <c r="M160" s="92">
        <f t="shared" si="29"/>
        <v>0</v>
      </c>
      <c r="N160" s="57" t="s">
        <v>20</v>
      </c>
      <c r="P160" s="95"/>
      <c r="R160" s="96"/>
      <c r="S160" s="120"/>
      <c r="T160" s="120"/>
      <c r="U160" s="120"/>
    </row>
    <row r="161" spans="1:21" x14ac:dyDescent="0.25">
      <c r="A161" s="120"/>
      <c r="B161" s="123" t="s">
        <v>194</v>
      </c>
      <c r="C161" s="97" t="s">
        <v>195</v>
      </c>
      <c r="D161" s="98">
        <v>2.76</v>
      </c>
      <c r="E161" s="98">
        <v>2.76</v>
      </c>
      <c r="F161" s="99">
        <f t="shared" si="27"/>
        <v>0</v>
      </c>
      <c r="G161" s="100">
        <v>0</v>
      </c>
      <c r="H161" s="98">
        <v>2.76</v>
      </c>
      <c r="I161" s="99">
        <f t="shared" si="28"/>
        <v>0</v>
      </c>
      <c r="J161" s="101">
        <v>2.76</v>
      </c>
      <c r="K161" s="101">
        <v>2.76</v>
      </c>
      <c r="L161" s="101">
        <v>2.76</v>
      </c>
      <c r="M161" s="99">
        <f t="shared" si="29"/>
        <v>0</v>
      </c>
      <c r="N161" s="102" t="s">
        <v>20</v>
      </c>
      <c r="O161" s="102"/>
      <c r="P161" s="103"/>
      <c r="Q161" s="104"/>
      <c r="R161" s="105"/>
      <c r="S161" s="120"/>
      <c r="T161" s="120"/>
      <c r="U161" s="120"/>
    </row>
    <row r="162" spans="1:21" x14ac:dyDescent="0.25">
      <c r="A162" s="120"/>
      <c r="B162" s="123" t="s">
        <v>21</v>
      </c>
      <c r="C162" s="53" t="s">
        <v>196</v>
      </c>
      <c r="D162" s="91">
        <v>1.07</v>
      </c>
      <c r="E162" s="91">
        <v>1.07</v>
      </c>
      <c r="F162" s="92">
        <f t="shared" si="27"/>
        <v>0</v>
      </c>
      <c r="G162" s="93">
        <v>204</v>
      </c>
      <c r="H162" s="91">
        <v>1</v>
      </c>
      <c r="I162" s="92">
        <f t="shared" si="28"/>
        <v>7.0000000000000062E-2</v>
      </c>
      <c r="J162" s="94">
        <v>1.05</v>
      </c>
      <c r="K162" s="94">
        <v>1.1000000000000001</v>
      </c>
      <c r="L162" s="94">
        <v>0.99</v>
      </c>
      <c r="M162" s="92">
        <f t="shared" si="29"/>
        <v>1.904761904761898E-2</v>
      </c>
      <c r="N162" s="57" t="s">
        <v>20</v>
      </c>
      <c r="P162" s="95"/>
      <c r="R162" s="96"/>
      <c r="S162" s="120"/>
      <c r="T162" s="120"/>
      <c r="U162" s="120"/>
    </row>
    <row r="163" spans="1:21" x14ac:dyDescent="0.25">
      <c r="A163" s="120"/>
      <c r="B163" s="123" t="s">
        <v>21</v>
      </c>
      <c r="C163" s="97" t="s">
        <v>197</v>
      </c>
      <c r="D163" s="98">
        <v>2.84</v>
      </c>
      <c r="E163" s="98">
        <v>2.84</v>
      </c>
      <c r="F163" s="99">
        <f t="shared" si="27"/>
        <v>0</v>
      </c>
      <c r="G163" s="100">
        <v>0</v>
      </c>
      <c r="H163" s="98">
        <v>2.84</v>
      </c>
      <c r="I163" s="99">
        <f t="shared" si="28"/>
        <v>0</v>
      </c>
      <c r="J163" s="101">
        <v>2.84</v>
      </c>
      <c r="K163" s="101">
        <v>2.84</v>
      </c>
      <c r="L163" s="101">
        <v>2.84</v>
      </c>
      <c r="M163" s="99">
        <f t="shared" si="29"/>
        <v>0</v>
      </c>
      <c r="N163" s="102" t="s">
        <v>20</v>
      </c>
      <c r="O163" s="102"/>
      <c r="P163" s="103"/>
      <c r="Q163" s="104"/>
      <c r="R163" s="105"/>
      <c r="S163" s="120"/>
      <c r="T163" s="120"/>
      <c r="U163" s="120"/>
    </row>
    <row r="164" spans="1:21" x14ac:dyDescent="0.25">
      <c r="A164" s="120"/>
      <c r="B164" s="123"/>
      <c r="C164" s="53" t="s">
        <v>198</v>
      </c>
      <c r="D164" s="91">
        <v>6.05</v>
      </c>
      <c r="E164" s="91">
        <v>6.05</v>
      </c>
      <c r="F164" s="92">
        <f t="shared" si="27"/>
        <v>0</v>
      </c>
      <c r="G164" s="93">
        <v>99248</v>
      </c>
      <c r="H164" s="91">
        <v>6.05</v>
      </c>
      <c r="I164" s="92">
        <f t="shared" si="28"/>
        <v>0</v>
      </c>
      <c r="J164" s="94">
        <v>6.25</v>
      </c>
      <c r="K164" s="94">
        <v>6.25</v>
      </c>
      <c r="L164" s="94">
        <v>6.05</v>
      </c>
      <c r="M164" s="92">
        <f t="shared" si="29"/>
        <v>-3.2000000000000028E-2</v>
      </c>
      <c r="N164" s="57" t="s">
        <v>20</v>
      </c>
      <c r="P164" s="95"/>
      <c r="R164" s="96"/>
      <c r="S164" s="120"/>
      <c r="T164" s="120"/>
      <c r="U164" s="120"/>
    </row>
    <row r="165" spans="1:21" x14ac:dyDescent="0.25">
      <c r="A165" s="120"/>
      <c r="B165" s="123" t="s">
        <v>199</v>
      </c>
      <c r="C165" s="97" t="s">
        <v>200</v>
      </c>
      <c r="D165" s="98">
        <v>0.2</v>
      </c>
      <c r="E165" s="98">
        <v>0.2</v>
      </c>
      <c r="F165" s="99">
        <f t="shared" si="27"/>
        <v>0</v>
      </c>
      <c r="G165" s="100">
        <v>0</v>
      </c>
      <c r="H165" s="98">
        <v>0.2</v>
      </c>
      <c r="I165" s="99">
        <f t="shared" si="28"/>
        <v>0</v>
      </c>
      <c r="J165" s="101">
        <v>0.2</v>
      </c>
      <c r="K165" s="101">
        <v>0.2</v>
      </c>
      <c r="L165" s="101">
        <v>0.2</v>
      </c>
      <c r="M165" s="99">
        <f t="shared" si="29"/>
        <v>0</v>
      </c>
      <c r="N165" s="102" t="s">
        <v>20</v>
      </c>
      <c r="O165" s="102"/>
      <c r="P165" s="103"/>
      <c r="Q165" s="104"/>
      <c r="R165" s="105"/>
      <c r="S165" s="120"/>
      <c r="T165" s="120"/>
      <c r="U165" s="120"/>
    </row>
    <row r="166" spans="1:21" x14ac:dyDescent="0.25">
      <c r="A166" s="120"/>
      <c r="B166" s="123" t="s">
        <v>201</v>
      </c>
      <c r="C166" s="53" t="s">
        <v>202</v>
      </c>
      <c r="D166" s="91">
        <v>1.19</v>
      </c>
      <c r="E166" s="91">
        <v>1.19</v>
      </c>
      <c r="F166" s="92">
        <f t="shared" si="27"/>
        <v>0</v>
      </c>
      <c r="G166" s="93">
        <v>446947</v>
      </c>
      <c r="H166" s="91">
        <v>1.19</v>
      </c>
      <c r="I166" s="92">
        <f t="shared" si="28"/>
        <v>0</v>
      </c>
      <c r="J166" s="94">
        <v>1.29</v>
      </c>
      <c r="K166" s="94">
        <v>1.32</v>
      </c>
      <c r="L166" s="94">
        <v>1.19</v>
      </c>
      <c r="M166" s="92">
        <f t="shared" si="29"/>
        <v>-7.7519379844961267E-2</v>
      </c>
      <c r="N166" s="57" t="s">
        <v>40</v>
      </c>
      <c r="P166" s="95"/>
      <c r="R166" s="96"/>
      <c r="S166" s="120"/>
      <c r="T166" s="120"/>
      <c r="U166" s="120"/>
    </row>
    <row r="167" spans="1:21" x14ac:dyDescent="0.25">
      <c r="A167" s="120"/>
      <c r="B167" s="123" t="s">
        <v>21</v>
      </c>
      <c r="C167" s="97" t="s">
        <v>203</v>
      </c>
      <c r="D167" s="98">
        <v>2.2000000000000002</v>
      </c>
      <c r="E167" s="98">
        <v>2.2000000000000002</v>
      </c>
      <c r="F167" s="99">
        <f t="shared" si="27"/>
        <v>0</v>
      </c>
      <c r="G167" s="100">
        <v>173496</v>
      </c>
      <c r="H167" s="98">
        <v>2.2000000000000002</v>
      </c>
      <c r="I167" s="99">
        <f t="shared" si="28"/>
        <v>0</v>
      </c>
      <c r="J167" s="101">
        <v>2.2000000000000002</v>
      </c>
      <c r="K167" s="101">
        <v>2.2000000000000002</v>
      </c>
      <c r="L167" s="101">
        <v>2.2000000000000002</v>
      </c>
      <c r="M167" s="99">
        <f t="shared" si="29"/>
        <v>0</v>
      </c>
      <c r="N167" s="102" t="s">
        <v>20</v>
      </c>
      <c r="O167" s="102"/>
      <c r="P167" s="103"/>
      <c r="Q167" s="104"/>
      <c r="R167" s="105"/>
      <c r="S167" s="120"/>
      <c r="T167" s="120"/>
      <c r="U167" s="120"/>
    </row>
    <row r="168" spans="1:21" x14ac:dyDescent="0.25">
      <c r="A168" s="120"/>
      <c r="B168" s="123" t="s">
        <v>21</v>
      </c>
      <c r="C168" s="53" t="s">
        <v>204</v>
      </c>
      <c r="D168" s="91">
        <v>1.9</v>
      </c>
      <c r="E168" s="91">
        <v>1.9</v>
      </c>
      <c r="F168" s="92">
        <f t="shared" si="27"/>
        <v>0</v>
      </c>
      <c r="G168" s="93">
        <v>165471</v>
      </c>
      <c r="H168" s="91">
        <v>1.9</v>
      </c>
      <c r="I168" s="92">
        <f t="shared" si="28"/>
        <v>0</v>
      </c>
      <c r="J168" s="94">
        <v>1.9</v>
      </c>
      <c r="K168" s="94">
        <v>1.9</v>
      </c>
      <c r="L168" s="94">
        <v>1.76</v>
      </c>
      <c r="M168" s="92">
        <f t="shared" si="29"/>
        <v>0</v>
      </c>
      <c r="N168" s="57" t="s">
        <v>40</v>
      </c>
      <c r="P168" s="95"/>
      <c r="R168" s="96"/>
      <c r="S168" s="120"/>
      <c r="T168" s="120"/>
      <c r="U168" s="120"/>
    </row>
    <row r="169" spans="1:21" x14ac:dyDescent="0.25">
      <c r="A169" s="120"/>
      <c r="B169" s="123" t="s">
        <v>205</v>
      </c>
      <c r="C169" s="97" t="s">
        <v>206</v>
      </c>
      <c r="D169" s="98">
        <v>0.35</v>
      </c>
      <c r="E169" s="98">
        <v>0.35</v>
      </c>
      <c r="F169" s="99">
        <f t="shared" si="27"/>
        <v>0</v>
      </c>
      <c r="G169" s="100">
        <v>80223</v>
      </c>
      <c r="H169" s="98">
        <v>0.35</v>
      </c>
      <c r="I169" s="99">
        <f t="shared" si="28"/>
        <v>0</v>
      </c>
      <c r="J169" s="101">
        <v>0.25</v>
      </c>
      <c r="K169" s="101">
        <v>0.37</v>
      </c>
      <c r="L169" s="101">
        <v>0.25</v>
      </c>
      <c r="M169" s="99">
        <f t="shared" si="29"/>
        <v>0.39999999999999991</v>
      </c>
      <c r="N169" s="102" t="s">
        <v>20</v>
      </c>
      <c r="O169" s="102"/>
      <c r="P169" s="103"/>
      <c r="Q169" s="104"/>
      <c r="R169" s="105"/>
      <c r="S169" s="120"/>
      <c r="T169" s="120"/>
      <c r="U169" s="120"/>
    </row>
    <row r="170" spans="1:21" x14ac:dyDescent="0.25">
      <c r="A170" s="120"/>
      <c r="B170" s="123" t="s">
        <v>209</v>
      </c>
      <c r="C170" s="53" t="s">
        <v>210</v>
      </c>
      <c r="D170" s="91">
        <v>0.97</v>
      </c>
      <c r="E170" s="91">
        <v>0.97</v>
      </c>
      <c r="F170" s="92">
        <f t="shared" si="27"/>
        <v>0</v>
      </c>
      <c r="G170" s="93">
        <v>99142</v>
      </c>
      <c r="H170" s="91">
        <v>0.97</v>
      </c>
      <c r="I170" s="92">
        <f t="shared" si="28"/>
        <v>0</v>
      </c>
      <c r="J170" s="94">
        <v>1.01</v>
      </c>
      <c r="K170" s="94">
        <v>1.05</v>
      </c>
      <c r="L170" s="94">
        <v>0.93</v>
      </c>
      <c r="M170" s="92">
        <f t="shared" si="29"/>
        <v>-3.9603960396039639E-2</v>
      </c>
      <c r="N170" s="57" t="s">
        <v>20</v>
      </c>
      <c r="P170" s="95"/>
      <c r="R170" s="96"/>
      <c r="S170" s="120"/>
      <c r="T170" s="120"/>
      <c r="U170" s="120"/>
    </row>
    <row r="171" spans="1:21" x14ac:dyDescent="0.25">
      <c r="B171" s="133"/>
      <c r="C171" s="134" t="s">
        <v>211</v>
      </c>
      <c r="D171" s="135">
        <v>2.48</v>
      </c>
      <c r="E171" s="135">
        <v>2.48</v>
      </c>
      <c r="F171" s="136">
        <f t="shared" si="27"/>
        <v>0</v>
      </c>
      <c r="G171" s="137">
        <v>0</v>
      </c>
      <c r="H171" s="135">
        <v>2.48</v>
      </c>
      <c r="I171" s="136">
        <f>D171/H171-1</f>
        <v>0</v>
      </c>
      <c r="J171" s="138">
        <v>2.48</v>
      </c>
      <c r="K171" s="138">
        <v>2.48</v>
      </c>
      <c r="L171" s="138">
        <v>2.48</v>
      </c>
      <c r="M171" s="136">
        <f t="shared" si="29"/>
        <v>0</v>
      </c>
      <c r="N171" s="139" t="s">
        <v>20</v>
      </c>
      <c r="O171" s="139"/>
      <c r="P171" s="140"/>
      <c r="Q171" s="141"/>
      <c r="R171" s="142"/>
    </row>
    <row r="172" spans="1:21" x14ac:dyDescent="0.25">
      <c r="P172" s="131"/>
    </row>
    <row r="173" spans="1:21" x14ac:dyDescent="0.25">
      <c r="P173" s="131"/>
    </row>
    <row r="174" spans="1:21" x14ac:dyDescent="0.25">
      <c r="P174" s="131"/>
    </row>
    <row r="175" spans="1:21" x14ac:dyDescent="0.25">
      <c r="P175" s="131"/>
    </row>
    <row r="176" spans="1:21" x14ac:dyDescent="0.25">
      <c r="P176" s="131"/>
    </row>
    <row r="177" spans="16:16" x14ac:dyDescent="0.25">
      <c r="P177" s="131"/>
    </row>
    <row r="178" spans="16:16" x14ac:dyDescent="0.25">
      <c r="P178" s="131"/>
    </row>
    <row r="179" spans="16:16" x14ac:dyDescent="0.25">
      <c r="P179" s="131"/>
    </row>
    <row r="180" spans="16:16" x14ac:dyDescent="0.25">
      <c r="P180" s="131"/>
    </row>
    <row r="181" spans="16:16" x14ac:dyDescent="0.25">
      <c r="P181" s="131"/>
    </row>
    <row r="182" spans="16:16" x14ac:dyDescent="0.25">
      <c r="P182" s="131"/>
    </row>
    <row r="183" spans="16:16" x14ac:dyDescent="0.25">
      <c r="P183" s="131"/>
    </row>
    <row r="184" spans="16:16" x14ac:dyDescent="0.25">
      <c r="P184" s="131"/>
    </row>
  </sheetData>
  <conditionalFormatting sqref="F25:F29 F5:F17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F25:F29 F5:F17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F19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F22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F30:F31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F152:F153 F5:F31">
    <cfRule type="cellIs" dxfId="5" priority="378" operator="greaterThan">
      <formula>0.1</formula>
    </cfRule>
  </conditionalFormatting>
  <conditionalFormatting sqref="F12">
    <cfRule type="iconSet" priority="377">
      <iconSet iconSet="3Arrows">
        <cfvo type="percent" val="0"/>
        <cfvo type="percent" val="33"/>
        <cfvo type="percent" val="67"/>
      </iconSet>
    </cfRule>
  </conditionalFormatting>
  <conditionalFormatting sqref="F25:F29 F16:F17 F5:F14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I25:I29 I5:I17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I25:I29 I5:I17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I20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I21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I22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I23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I24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I30:I31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42">
      <iconSet iconSet="3Arrows">
        <cfvo type="percent" val="0"/>
        <cfvo type="percent" val="33"/>
        <cfvo type="percent" val="67"/>
      </iconSet>
    </cfRule>
  </conditionalFormatting>
  <conditionalFormatting sqref="I25:I29 I16:I17 I5:I1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M25:M29 M5:M17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M25:M29 M5:M17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M19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M20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M21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M22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M23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M24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M15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M30:M31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M25:M29 M16:M17 M5:M14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0:F119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32 F50:F99 F110:F119 F121:F131 F133:F139 F34:F48 F141:F147 F149:F150">
    <cfRule type="cellIs" dxfId="4" priority="65" operator="greaterThan">
      <formula>0.1</formula>
    </cfRule>
  </conditionalFormatting>
  <conditionalFormatting sqref="F110:F119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10:I11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10:I119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M110:M11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M110:M119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M33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33">
    <cfRule type="cellIs" dxfId="3" priority="56" operator="greaterThan">
      <formula>0.1</formula>
    </cfRule>
  </conditionalFormatting>
  <conditionalFormatting sqref="U105:U106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U105:U106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U105:U106">
    <cfRule type="cellIs" dxfId="2" priority="23" operator="greaterThan">
      <formula>0.1</formula>
    </cfRule>
  </conditionalFormatting>
  <conditionalFormatting sqref="X105:X106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X105:X106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AB105:AB10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AB105:AB10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01:F10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01:F108">
    <cfRule type="cellIs" dxfId="1" priority="14" operator="greaterThan">
      <formula>0.1</formula>
    </cfRule>
  </conditionalFormatting>
  <conditionalFormatting sqref="I101:I108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M101:M108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10:F119 F32 F50:F99 F121:F131 F133:F139 F152:F153 F34:F48 F141:F147 F149:F150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I110:I119 I32:I48 I50:I99 I121:I131 I133:I139 I141:I150 I152:I153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M110:M119 M50:M99 M121:M131 M133:M139 M141:M150 M152:M153 M32 M34:M48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F154:F171">
    <cfRule type="cellIs" dxfId="0" priority="8" operator="greaterThan">
      <formula>0.1</formula>
    </cfRule>
  </conditionalFormatting>
  <conditionalFormatting sqref="F154:F17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54:I17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M154:M17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4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70"/>
  <sheetViews>
    <sheetView showGridLines="0" zoomScaleNormal="100" workbookViewId="0">
      <selection activeCell="IZ123" sqref="IZ123"/>
    </sheetView>
  </sheetViews>
  <sheetFormatPr defaultColWidth="0" defaultRowHeight="13.2" x14ac:dyDescent="0.25"/>
  <cols>
    <col min="1" max="1" width="28.109375" style="143" customWidth="1"/>
    <col min="2" max="2" width="4.88671875" style="159" customWidth="1"/>
    <col min="3" max="3" width="29.77734375" style="159" bestFit="1" customWidth="1"/>
    <col min="4" max="4" width="13.88671875" style="161" customWidth="1"/>
    <col min="5" max="5" width="20.6640625" style="159" customWidth="1"/>
    <col min="6" max="6" width="9.109375" style="159" customWidth="1"/>
    <col min="7" max="7" width="20.33203125" style="159" customWidth="1"/>
    <col min="8" max="250" width="9.109375" style="159" hidden="1"/>
    <col min="251" max="251" width="28.109375" style="159" customWidth="1"/>
    <col min="252" max="252" width="3.6640625" style="159" customWidth="1"/>
    <col min="253" max="253" width="31.109375" style="159" customWidth="1"/>
    <col min="254" max="254" width="11.109375" style="159" customWidth="1"/>
    <col min="255" max="255" width="9.88671875" style="159" customWidth="1"/>
    <col min="256" max="256" width="11.33203125" style="159" customWidth="1"/>
    <col min="257" max="257" width="3.109375" style="159" customWidth="1"/>
    <col min="258" max="258" width="17.33203125" style="159" bestFit="1" customWidth="1"/>
    <col min="259" max="259" width="11.33203125" style="159" customWidth="1"/>
    <col min="260" max="260" width="22.6640625" style="159" bestFit="1" customWidth="1"/>
    <col min="261" max="261" width="9.5546875" style="159" bestFit="1" customWidth="1"/>
    <col min="262" max="263" width="9.109375" style="159" customWidth="1"/>
    <col min="264" max="506" width="9.109375" style="159" hidden="1"/>
    <col min="507" max="507" width="28.109375" style="159" customWidth="1"/>
    <col min="508" max="508" width="3.6640625" style="159" customWidth="1"/>
    <col min="509" max="509" width="31.109375" style="159" customWidth="1"/>
    <col min="510" max="510" width="11.109375" style="159" customWidth="1"/>
    <col min="511" max="511" width="9.88671875" style="159" customWidth="1"/>
    <col min="512" max="512" width="11.33203125" style="159" customWidth="1"/>
    <col min="513" max="513" width="3.109375" style="159" customWidth="1"/>
    <col min="514" max="514" width="17.33203125" style="159" bestFit="1" customWidth="1"/>
    <col min="515" max="515" width="11.33203125" style="159" customWidth="1"/>
    <col min="516" max="516" width="22.6640625" style="159" bestFit="1" customWidth="1"/>
    <col min="517" max="517" width="9.5546875" style="159" bestFit="1" customWidth="1"/>
    <col min="518" max="519" width="9.109375" style="159" customWidth="1"/>
    <col min="520" max="762" width="9.109375" style="159" hidden="1"/>
    <col min="763" max="763" width="28.109375" style="159" customWidth="1"/>
    <col min="764" max="764" width="3.6640625" style="159" customWidth="1"/>
    <col min="765" max="765" width="31.109375" style="159" customWidth="1"/>
    <col min="766" max="766" width="11.109375" style="159" customWidth="1"/>
    <col min="767" max="767" width="9.88671875" style="159" customWidth="1"/>
    <col min="768" max="768" width="11.33203125" style="159" customWidth="1"/>
    <col min="769" max="769" width="3.109375" style="159" customWidth="1"/>
    <col min="770" max="770" width="17.33203125" style="159" bestFit="1" customWidth="1"/>
    <col min="771" max="771" width="11.33203125" style="159" customWidth="1"/>
    <col min="772" max="772" width="22.6640625" style="159" bestFit="1" customWidth="1"/>
    <col min="773" max="773" width="9.5546875" style="159" bestFit="1" customWidth="1"/>
    <col min="774" max="775" width="9.109375" style="159" customWidth="1"/>
    <col min="776" max="1018" width="9.109375" style="159" hidden="1"/>
    <col min="1019" max="1019" width="28.109375" style="159" customWidth="1"/>
    <col min="1020" max="1020" width="3.6640625" style="159" customWidth="1"/>
    <col min="1021" max="1021" width="31.109375" style="159" customWidth="1"/>
    <col min="1022" max="1022" width="11.109375" style="159" customWidth="1"/>
    <col min="1023" max="1023" width="9.88671875" style="159" customWidth="1"/>
    <col min="1024" max="1024" width="11.33203125" style="159" customWidth="1"/>
    <col min="1025" max="1025" width="3.109375" style="159" customWidth="1"/>
    <col min="1026" max="1026" width="17.33203125" style="159" bestFit="1" customWidth="1"/>
    <col min="1027" max="1027" width="11.33203125" style="159" customWidth="1"/>
    <col min="1028" max="1028" width="22.6640625" style="159" bestFit="1" customWidth="1"/>
    <col min="1029" max="1029" width="9.5546875" style="159" bestFit="1" customWidth="1"/>
    <col min="1030" max="1031" width="9.109375" style="159" customWidth="1"/>
    <col min="1032" max="1274" width="9.109375" style="159" hidden="1"/>
    <col min="1275" max="1275" width="28.109375" style="159" customWidth="1"/>
    <col min="1276" max="1276" width="3.6640625" style="159" customWidth="1"/>
    <col min="1277" max="1277" width="31.109375" style="159" customWidth="1"/>
    <col min="1278" max="1278" width="11.109375" style="159" customWidth="1"/>
    <col min="1279" max="1279" width="9.88671875" style="159" customWidth="1"/>
    <col min="1280" max="1280" width="11.33203125" style="159" customWidth="1"/>
    <col min="1281" max="1281" width="3.109375" style="159" customWidth="1"/>
    <col min="1282" max="1282" width="17.33203125" style="159" bestFit="1" customWidth="1"/>
    <col min="1283" max="1283" width="11.33203125" style="159" customWidth="1"/>
    <col min="1284" max="1284" width="22.6640625" style="159" bestFit="1" customWidth="1"/>
    <col min="1285" max="1285" width="9.5546875" style="159" bestFit="1" customWidth="1"/>
    <col min="1286" max="1287" width="9.109375" style="159" customWidth="1"/>
    <col min="1288" max="1530" width="9.109375" style="159" hidden="1"/>
    <col min="1531" max="1531" width="28.109375" style="159" customWidth="1"/>
    <col min="1532" max="1532" width="3.6640625" style="159" customWidth="1"/>
    <col min="1533" max="1533" width="31.109375" style="159" customWidth="1"/>
    <col min="1534" max="1534" width="11.109375" style="159" customWidth="1"/>
    <col min="1535" max="1535" width="9.88671875" style="159" customWidth="1"/>
    <col min="1536" max="1536" width="11.33203125" style="159" customWidth="1"/>
    <col min="1537" max="1537" width="3.109375" style="159" customWidth="1"/>
    <col min="1538" max="1538" width="17.33203125" style="159" bestFit="1" customWidth="1"/>
    <col min="1539" max="1539" width="11.33203125" style="159" customWidth="1"/>
    <col min="1540" max="1540" width="22.6640625" style="159" bestFit="1" customWidth="1"/>
    <col min="1541" max="1541" width="9.5546875" style="159" bestFit="1" customWidth="1"/>
    <col min="1542" max="1543" width="9.109375" style="159" customWidth="1"/>
    <col min="1544" max="1786" width="9.109375" style="159" hidden="1"/>
    <col min="1787" max="1787" width="28.109375" style="159" customWidth="1"/>
    <col min="1788" max="1788" width="3.6640625" style="159" customWidth="1"/>
    <col min="1789" max="1789" width="31.109375" style="159" customWidth="1"/>
    <col min="1790" max="1790" width="11.109375" style="159" customWidth="1"/>
    <col min="1791" max="1791" width="9.88671875" style="159" customWidth="1"/>
    <col min="1792" max="1792" width="11.33203125" style="159" customWidth="1"/>
    <col min="1793" max="1793" width="3.109375" style="159" customWidth="1"/>
    <col min="1794" max="1794" width="17.33203125" style="159" bestFit="1" customWidth="1"/>
    <col min="1795" max="1795" width="11.33203125" style="159" customWidth="1"/>
    <col min="1796" max="1796" width="22.6640625" style="159" bestFit="1" customWidth="1"/>
    <col min="1797" max="1797" width="9.5546875" style="159" bestFit="1" customWidth="1"/>
    <col min="1798" max="1799" width="9.109375" style="159" customWidth="1"/>
    <col min="1800" max="2042" width="9.109375" style="159" hidden="1"/>
    <col min="2043" max="2043" width="28.109375" style="159" customWidth="1"/>
    <col min="2044" max="2044" width="3.6640625" style="159" customWidth="1"/>
    <col min="2045" max="2045" width="31.109375" style="159" customWidth="1"/>
    <col min="2046" max="2046" width="11.109375" style="159" customWidth="1"/>
    <col min="2047" max="2047" width="9.88671875" style="159" customWidth="1"/>
    <col min="2048" max="2048" width="11.33203125" style="159" customWidth="1"/>
    <col min="2049" max="2049" width="3.109375" style="159" customWidth="1"/>
    <col min="2050" max="2050" width="17.33203125" style="159" bestFit="1" customWidth="1"/>
    <col min="2051" max="2051" width="11.33203125" style="159" customWidth="1"/>
    <col min="2052" max="2052" width="22.6640625" style="159" bestFit="1" customWidth="1"/>
    <col min="2053" max="2053" width="9.5546875" style="159" bestFit="1" customWidth="1"/>
    <col min="2054" max="2055" width="9.109375" style="159" customWidth="1"/>
    <col min="2056" max="2298" width="9.109375" style="159" hidden="1"/>
    <col min="2299" max="2299" width="28.109375" style="159" customWidth="1"/>
    <col min="2300" max="2300" width="3.6640625" style="159" customWidth="1"/>
    <col min="2301" max="2301" width="31.109375" style="159" customWidth="1"/>
    <col min="2302" max="2302" width="11.109375" style="159" customWidth="1"/>
    <col min="2303" max="2303" width="9.88671875" style="159" customWidth="1"/>
    <col min="2304" max="2304" width="11.33203125" style="159" customWidth="1"/>
    <col min="2305" max="2305" width="3.109375" style="159" customWidth="1"/>
    <col min="2306" max="2306" width="17.33203125" style="159" bestFit="1" customWidth="1"/>
    <col min="2307" max="2307" width="11.33203125" style="159" customWidth="1"/>
    <col min="2308" max="2308" width="22.6640625" style="159" bestFit="1" customWidth="1"/>
    <col min="2309" max="2309" width="9.5546875" style="159" bestFit="1" customWidth="1"/>
    <col min="2310" max="2311" width="9.109375" style="159" customWidth="1"/>
    <col min="2312" max="2554" width="9.109375" style="159" hidden="1"/>
    <col min="2555" max="2555" width="28.109375" style="159" customWidth="1"/>
    <col min="2556" max="2556" width="3.6640625" style="159" customWidth="1"/>
    <col min="2557" max="2557" width="31.109375" style="159" customWidth="1"/>
    <col min="2558" max="2558" width="11.109375" style="159" customWidth="1"/>
    <col min="2559" max="2559" width="9.88671875" style="159" customWidth="1"/>
    <col min="2560" max="2560" width="11.33203125" style="159" customWidth="1"/>
    <col min="2561" max="2561" width="3.109375" style="159" customWidth="1"/>
    <col min="2562" max="2562" width="17.33203125" style="159" bestFit="1" customWidth="1"/>
    <col min="2563" max="2563" width="11.33203125" style="159" customWidth="1"/>
    <col min="2564" max="2564" width="22.6640625" style="159" bestFit="1" customWidth="1"/>
    <col min="2565" max="2565" width="9.5546875" style="159" bestFit="1" customWidth="1"/>
    <col min="2566" max="2567" width="9.109375" style="159" customWidth="1"/>
    <col min="2568" max="2810" width="9.109375" style="159" hidden="1"/>
    <col min="2811" max="2811" width="28.109375" style="159" customWidth="1"/>
    <col min="2812" max="2812" width="3.6640625" style="159" customWidth="1"/>
    <col min="2813" max="2813" width="31.109375" style="159" customWidth="1"/>
    <col min="2814" max="2814" width="11.109375" style="159" customWidth="1"/>
    <col min="2815" max="2815" width="9.88671875" style="159" customWidth="1"/>
    <col min="2816" max="2816" width="11.33203125" style="159" customWidth="1"/>
    <col min="2817" max="2817" width="3.109375" style="159" customWidth="1"/>
    <col min="2818" max="2818" width="17.33203125" style="159" bestFit="1" customWidth="1"/>
    <col min="2819" max="2819" width="11.33203125" style="159" customWidth="1"/>
    <col min="2820" max="2820" width="22.6640625" style="159" bestFit="1" customWidth="1"/>
    <col min="2821" max="2821" width="9.5546875" style="159" bestFit="1" customWidth="1"/>
    <col min="2822" max="2823" width="9.109375" style="159" customWidth="1"/>
    <col min="2824" max="3066" width="9.109375" style="159" hidden="1"/>
    <col min="3067" max="3067" width="28.109375" style="159" customWidth="1"/>
    <col min="3068" max="3068" width="3.6640625" style="159" customWidth="1"/>
    <col min="3069" max="3069" width="31.109375" style="159" customWidth="1"/>
    <col min="3070" max="3070" width="11.109375" style="159" customWidth="1"/>
    <col min="3071" max="3071" width="9.88671875" style="159" customWidth="1"/>
    <col min="3072" max="3072" width="11.33203125" style="159" customWidth="1"/>
    <col min="3073" max="3073" width="3.109375" style="159" customWidth="1"/>
    <col min="3074" max="3074" width="17.33203125" style="159" bestFit="1" customWidth="1"/>
    <col min="3075" max="3075" width="11.33203125" style="159" customWidth="1"/>
    <col min="3076" max="3076" width="22.6640625" style="159" bestFit="1" customWidth="1"/>
    <col min="3077" max="3077" width="9.5546875" style="159" bestFit="1" customWidth="1"/>
    <col min="3078" max="3079" width="9.109375" style="159" customWidth="1"/>
    <col min="3080" max="3322" width="9.109375" style="159" hidden="1"/>
    <col min="3323" max="3323" width="28.109375" style="159" customWidth="1"/>
    <col min="3324" max="3324" width="3.6640625" style="159" customWidth="1"/>
    <col min="3325" max="3325" width="31.109375" style="159" customWidth="1"/>
    <col min="3326" max="3326" width="11.109375" style="159" customWidth="1"/>
    <col min="3327" max="3327" width="9.88671875" style="159" customWidth="1"/>
    <col min="3328" max="3328" width="11.33203125" style="159" customWidth="1"/>
    <col min="3329" max="3329" width="3.109375" style="159" customWidth="1"/>
    <col min="3330" max="3330" width="17.33203125" style="159" bestFit="1" customWidth="1"/>
    <col min="3331" max="3331" width="11.33203125" style="159" customWidth="1"/>
    <col min="3332" max="3332" width="22.6640625" style="159" bestFit="1" customWidth="1"/>
    <col min="3333" max="3333" width="9.5546875" style="159" bestFit="1" customWidth="1"/>
    <col min="3334" max="3335" width="9.109375" style="159" customWidth="1"/>
    <col min="3336" max="3578" width="9.109375" style="159" hidden="1"/>
    <col min="3579" max="3579" width="28.109375" style="159" customWidth="1"/>
    <col min="3580" max="3580" width="3.6640625" style="159" customWidth="1"/>
    <col min="3581" max="3581" width="31.109375" style="159" customWidth="1"/>
    <col min="3582" max="3582" width="11.109375" style="159" customWidth="1"/>
    <col min="3583" max="3583" width="9.88671875" style="159" customWidth="1"/>
    <col min="3584" max="3584" width="11.33203125" style="159" customWidth="1"/>
    <col min="3585" max="3585" width="3.109375" style="159" customWidth="1"/>
    <col min="3586" max="3586" width="17.33203125" style="159" bestFit="1" customWidth="1"/>
    <col min="3587" max="3587" width="11.33203125" style="159" customWidth="1"/>
    <col min="3588" max="3588" width="22.6640625" style="159" bestFit="1" customWidth="1"/>
    <col min="3589" max="3589" width="9.5546875" style="159" bestFit="1" customWidth="1"/>
    <col min="3590" max="3591" width="9.109375" style="159" customWidth="1"/>
    <col min="3592" max="3834" width="9.109375" style="159" hidden="1"/>
    <col min="3835" max="3835" width="28.109375" style="159" customWidth="1"/>
    <col min="3836" max="3836" width="3.6640625" style="159" customWidth="1"/>
    <col min="3837" max="3837" width="31.109375" style="159" customWidth="1"/>
    <col min="3838" max="3838" width="11.109375" style="159" customWidth="1"/>
    <col min="3839" max="3839" width="9.88671875" style="159" customWidth="1"/>
    <col min="3840" max="3840" width="11.33203125" style="159" customWidth="1"/>
    <col min="3841" max="3841" width="3.109375" style="159" customWidth="1"/>
    <col min="3842" max="3842" width="17.33203125" style="159" bestFit="1" customWidth="1"/>
    <col min="3843" max="3843" width="11.33203125" style="159" customWidth="1"/>
    <col min="3844" max="3844" width="22.6640625" style="159" bestFit="1" customWidth="1"/>
    <col min="3845" max="3845" width="9.5546875" style="159" bestFit="1" customWidth="1"/>
    <col min="3846" max="3847" width="9.109375" style="159" customWidth="1"/>
    <col min="3848" max="4090" width="9.109375" style="159" hidden="1"/>
    <col min="4091" max="4091" width="28.109375" style="159" customWidth="1"/>
    <col min="4092" max="4092" width="3.6640625" style="159" customWidth="1"/>
    <col min="4093" max="4093" width="31.109375" style="159" customWidth="1"/>
    <col min="4094" max="4094" width="11.109375" style="159" customWidth="1"/>
    <col min="4095" max="4095" width="9.88671875" style="159" customWidth="1"/>
    <col min="4096" max="4096" width="11.33203125" style="159" customWidth="1"/>
    <col min="4097" max="4097" width="3.109375" style="159" customWidth="1"/>
    <col min="4098" max="4098" width="17.33203125" style="159" bestFit="1" customWidth="1"/>
    <col min="4099" max="4099" width="11.33203125" style="159" customWidth="1"/>
    <col min="4100" max="4100" width="22.6640625" style="159" bestFit="1" customWidth="1"/>
    <col min="4101" max="4101" width="9.5546875" style="159" bestFit="1" customWidth="1"/>
    <col min="4102" max="4103" width="9.109375" style="159" customWidth="1"/>
    <col min="4104" max="4346" width="9.109375" style="159" hidden="1"/>
    <col min="4347" max="4347" width="28.109375" style="159" customWidth="1"/>
    <col min="4348" max="4348" width="3.6640625" style="159" customWidth="1"/>
    <col min="4349" max="4349" width="31.109375" style="159" customWidth="1"/>
    <col min="4350" max="4350" width="11.109375" style="159" customWidth="1"/>
    <col min="4351" max="4351" width="9.88671875" style="159" customWidth="1"/>
    <col min="4352" max="4352" width="11.33203125" style="159" customWidth="1"/>
    <col min="4353" max="4353" width="3.109375" style="159" customWidth="1"/>
    <col min="4354" max="4354" width="17.33203125" style="159" bestFit="1" customWidth="1"/>
    <col min="4355" max="4355" width="11.33203125" style="159" customWidth="1"/>
    <col min="4356" max="4356" width="22.6640625" style="159" bestFit="1" customWidth="1"/>
    <col min="4357" max="4357" width="9.5546875" style="159" bestFit="1" customWidth="1"/>
    <col min="4358" max="4359" width="9.109375" style="159" customWidth="1"/>
    <col min="4360" max="4602" width="9.109375" style="159" hidden="1"/>
    <col min="4603" max="4603" width="28.109375" style="159" customWidth="1"/>
    <col min="4604" max="4604" width="3.6640625" style="159" customWidth="1"/>
    <col min="4605" max="4605" width="31.109375" style="159" customWidth="1"/>
    <col min="4606" max="4606" width="11.109375" style="159" customWidth="1"/>
    <col min="4607" max="4607" width="9.88671875" style="159" customWidth="1"/>
    <col min="4608" max="4608" width="11.33203125" style="159" customWidth="1"/>
    <col min="4609" max="4609" width="3.109375" style="159" customWidth="1"/>
    <col min="4610" max="4610" width="17.33203125" style="159" bestFit="1" customWidth="1"/>
    <col min="4611" max="4611" width="11.33203125" style="159" customWidth="1"/>
    <col min="4612" max="4612" width="22.6640625" style="159" bestFit="1" customWidth="1"/>
    <col min="4613" max="4613" width="9.5546875" style="159" bestFit="1" customWidth="1"/>
    <col min="4614" max="4615" width="9.109375" style="159" customWidth="1"/>
    <col min="4616" max="4858" width="9.109375" style="159" hidden="1"/>
    <col min="4859" max="4859" width="28.109375" style="159" customWidth="1"/>
    <col min="4860" max="4860" width="3.6640625" style="159" customWidth="1"/>
    <col min="4861" max="4861" width="31.109375" style="159" customWidth="1"/>
    <col min="4862" max="4862" width="11.109375" style="159" customWidth="1"/>
    <col min="4863" max="4863" width="9.88671875" style="159" customWidth="1"/>
    <col min="4864" max="4864" width="11.33203125" style="159" customWidth="1"/>
    <col min="4865" max="4865" width="3.109375" style="159" customWidth="1"/>
    <col min="4866" max="4866" width="17.33203125" style="159" bestFit="1" customWidth="1"/>
    <col min="4867" max="4867" width="11.33203125" style="159" customWidth="1"/>
    <col min="4868" max="4868" width="22.6640625" style="159" bestFit="1" customWidth="1"/>
    <col min="4869" max="4869" width="9.5546875" style="159" bestFit="1" customWidth="1"/>
    <col min="4870" max="4871" width="9.109375" style="159" customWidth="1"/>
    <col min="4872" max="5114" width="9.109375" style="159" hidden="1"/>
    <col min="5115" max="5115" width="28.109375" style="159" customWidth="1"/>
    <col min="5116" max="5116" width="3.6640625" style="159" customWidth="1"/>
    <col min="5117" max="5117" width="31.109375" style="159" customWidth="1"/>
    <col min="5118" max="5118" width="11.109375" style="159" customWidth="1"/>
    <col min="5119" max="5119" width="9.88671875" style="159" customWidth="1"/>
    <col min="5120" max="5120" width="11.33203125" style="159" customWidth="1"/>
    <col min="5121" max="5121" width="3.109375" style="159" customWidth="1"/>
    <col min="5122" max="5122" width="17.33203125" style="159" bestFit="1" customWidth="1"/>
    <col min="5123" max="5123" width="11.33203125" style="159" customWidth="1"/>
    <col min="5124" max="5124" width="22.6640625" style="159" bestFit="1" customWidth="1"/>
    <col min="5125" max="5125" width="9.5546875" style="159" bestFit="1" customWidth="1"/>
    <col min="5126" max="5127" width="9.109375" style="159" customWidth="1"/>
    <col min="5128" max="5370" width="9.109375" style="159" hidden="1"/>
    <col min="5371" max="5371" width="28.109375" style="159" customWidth="1"/>
    <col min="5372" max="5372" width="3.6640625" style="159" customWidth="1"/>
    <col min="5373" max="5373" width="31.109375" style="159" customWidth="1"/>
    <col min="5374" max="5374" width="11.109375" style="159" customWidth="1"/>
    <col min="5375" max="5375" width="9.88671875" style="159" customWidth="1"/>
    <col min="5376" max="5376" width="11.33203125" style="159" customWidth="1"/>
    <col min="5377" max="5377" width="3.109375" style="159" customWidth="1"/>
    <col min="5378" max="5378" width="17.33203125" style="159" bestFit="1" customWidth="1"/>
    <col min="5379" max="5379" width="11.33203125" style="159" customWidth="1"/>
    <col min="5380" max="5380" width="22.6640625" style="159" bestFit="1" customWidth="1"/>
    <col min="5381" max="5381" width="9.5546875" style="159" bestFit="1" customWidth="1"/>
    <col min="5382" max="5383" width="9.109375" style="159" customWidth="1"/>
    <col min="5384" max="5626" width="9.109375" style="159" hidden="1"/>
    <col min="5627" max="5627" width="28.109375" style="159" customWidth="1"/>
    <col min="5628" max="5628" width="3.6640625" style="159" customWidth="1"/>
    <col min="5629" max="5629" width="31.109375" style="159" customWidth="1"/>
    <col min="5630" max="5630" width="11.109375" style="159" customWidth="1"/>
    <col min="5631" max="5631" width="9.88671875" style="159" customWidth="1"/>
    <col min="5632" max="5632" width="11.33203125" style="159" customWidth="1"/>
    <col min="5633" max="5633" width="3.109375" style="159" customWidth="1"/>
    <col min="5634" max="5634" width="17.33203125" style="159" bestFit="1" customWidth="1"/>
    <col min="5635" max="5635" width="11.33203125" style="159" customWidth="1"/>
    <col min="5636" max="5636" width="22.6640625" style="159" bestFit="1" customWidth="1"/>
    <col min="5637" max="5637" width="9.5546875" style="159" bestFit="1" customWidth="1"/>
    <col min="5638" max="5639" width="9.109375" style="159" customWidth="1"/>
    <col min="5640" max="5882" width="9.109375" style="159" hidden="1"/>
    <col min="5883" max="5883" width="28.109375" style="159" customWidth="1"/>
    <col min="5884" max="5884" width="3.6640625" style="159" customWidth="1"/>
    <col min="5885" max="5885" width="31.109375" style="159" customWidth="1"/>
    <col min="5886" max="5886" width="11.109375" style="159" customWidth="1"/>
    <col min="5887" max="5887" width="9.88671875" style="159" customWidth="1"/>
    <col min="5888" max="5888" width="11.33203125" style="159" customWidth="1"/>
    <col min="5889" max="5889" width="3.109375" style="159" customWidth="1"/>
    <col min="5890" max="5890" width="17.33203125" style="159" bestFit="1" customWidth="1"/>
    <col min="5891" max="5891" width="11.33203125" style="159" customWidth="1"/>
    <col min="5892" max="5892" width="22.6640625" style="159" bestFit="1" customWidth="1"/>
    <col min="5893" max="5893" width="9.5546875" style="159" bestFit="1" customWidth="1"/>
    <col min="5894" max="5895" width="9.109375" style="159" customWidth="1"/>
    <col min="5896" max="6138" width="9.109375" style="159" hidden="1"/>
    <col min="6139" max="6139" width="28.109375" style="159" customWidth="1"/>
    <col min="6140" max="6140" width="3.6640625" style="159" customWidth="1"/>
    <col min="6141" max="6141" width="31.109375" style="159" customWidth="1"/>
    <col min="6142" max="6142" width="11.109375" style="159" customWidth="1"/>
    <col min="6143" max="6143" width="9.88671875" style="159" customWidth="1"/>
    <col min="6144" max="6144" width="11.33203125" style="159" customWidth="1"/>
    <col min="6145" max="6145" width="3.109375" style="159" customWidth="1"/>
    <col min="6146" max="6146" width="17.33203125" style="159" bestFit="1" customWidth="1"/>
    <col min="6147" max="6147" width="11.33203125" style="159" customWidth="1"/>
    <col min="6148" max="6148" width="22.6640625" style="159" bestFit="1" customWidth="1"/>
    <col min="6149" max="6149" width="9.5546875" style="159" bestFit="1" customWidth="1"/>
    <col min="6150" max="6151" width="9.109375" style="159" customWidth="1"/>
    <col min="6152" max="6394" width="9.109375" style="159" hidden="1"/>
    <col min="6395" max="6395" width="28.109375" style="159" customWidth="1"/>
    <col min="6396" max="6396" width="3.6640625" style="159" customWidth="1"/>
    <col min="6397" max="6397" width="31.109375" style="159" customWidth="1"/>
    <col min="6398" max="6398" width="11.109375" style="159" customWidth="1"/>
    <col min="6399" max="6399" width="9.88671875" style="159" customWidth="1"/>
    <col min="6400" max="6400" width="11.33203125" style="159" customWidth="1"/>
    <col min="6401" max="6401" width="3.109375" style="159" customWidth="1"/>
    <col min="6402" max="6402" width="17.33203125" style="159" bestFit="1" customWidth="1"/>
    <col min="6403" max="6403" width="11.33203125" style="159" customWidth="1"/>
    <col min="6404" max="6404" width="22.6640625" style="159" bestFit="1" customWidth="1"/>
    <col min="6405" max="6405" width="9.5546875" style="159" bestFit="1" customWidth="1"/>
    <col min="6406" max="6407" width="9.109375" style="159" customWidth="1"/>
    <col min="6408" max="6650" width="9.109375" style="159" hidden="1"/>
    <col min="6651" max="6651" width="28.109375" style="159" customWidth="1"/>
    <col min="6652" max="6652" width="3.6640625" style="159" customWidth="1"/>
    <col min="6653" max="6653" width="31.109375" style="159" customWidth="1"/>
    <col min="6654" max="6654" width="11.109375" style="159" customWidth="1"/>
    <col min="6655" max="6655" width="9.88671875" style="159" customWidth="1"/>
    <col min="6656" max="6656" width="11.33203125" style="159" customWidth="1"/>
    <col min="6657" max="6657" width="3.109375" style="159" customWidth="1"/>
    <col min="6658" max="6658" width="17.33203125" style="159" bestFit="1" customWidth="1"/>
    <col min="6659" max="6659" width="11.33203125" style="159" customWidth="1"/>
    <col min="6660" max="6660" width="22.6640625" style="159" bestFit="1" customWidth="1"/>
    <col min="6661" max="6661" width="9.5546875" style="159" bestFit="1" customWidth="1"/>
    <col min="6662" max="6663" width="9.109375" style="159" customWidth="1"/>
    <col min="6664" max="6906" width="9.109375" style="159" hidden="1"/>
    <col min="6907" max="6907" width="28.109375" style="159" customWidth="1"/>
    <col min="6908" max="6908" width="3.6640625" style="159" customWidth="1"/>
    <col min="6909" max="6909" width="31.109375" style="159" customWidth="1"/>
    <col min="6910" max="6910" width="11.109375" style="159" customWidth="1"/>
    <col min="6911" max="6911" width="9.88671875" style="159" customWidth="1"/>
    <col min="6912" max="6912" width="11.33203125" style="159" customWidth="1"/>
    <col min="6913" max="6913" width="3.109375" style="159" customWidth="1"/>
    <col min="6914" max="6914" width="17.33203125" style="159" bestFit="1" customWidth="1"/>
    <col min="6915" max="6915" width="11.33203125" style="159" customWidth="1"/>
    <col min="6916" max="6916" width="22.6640625" style="159" bestFit="1" customWidth="1"/>
    <col min="6917" max="6917" width="9.5546875" style="159" bestFit="1" customWidth="1"/>
    <col min="6918" max="6919" width="9.109375" style="159" customWidth="1"/>
    <col min="6920" max="7162" width="9.109375" style="159" hidden="1"/>
    <col min="7163" max="7163" width="28.109375" style="159" customWidth="1"/>
    <col min="7164" max="7164" width="3.6640625" style="159" customWidth="1"/>
    <col min="7165" max="7165" width="31.109375" style="159" customWidth="1"/>
    <col min="7166" max="7166" width="11.109375" style="159" customWidth="1"/>
    <col min="7167" max="7167" width="9.88671875" style="159" customWidth="1"/>
    <col min="7168" max="7168" width="11.33203125" style="159" customWidth="1"/>
    <col min="7169" max="7169" width="3.109375" style="159" customWidth="1"/>
    <col min="7170" max="7170" width="17.33203125" style="159" bestFit="1" customWidth="1"/>
    <col min="7171" max="7171" width="11.33203125" style="159" customWidth="1"/>
    <col min="7172" max="7172" width="22.6640625" style="159" bestFit="1" customWidth="1"/>
    <col min="7173" max="7173" width="9.5546875" style="159" bestFit="1" customWidth="1"/>
    <col min="7174" max="7175" width="9.109375" style="159" customWidth="1"/>
    <col min="7176" max="7418" width="9.109375" style="159" hidden="1"/>
    <col min="7419" max="7419" width="28.109375" style="159" customWidth="1"/>
    <col min="7420" max="7420" width="3.6640625" style="159" customWidth="1"/>
    <col min="7421" max="7421" width="31.109375" style="159" customWidth="1"/>
    <col min="7422" max="7422" width="11.109375" style="159" customWidth="1"/>
    <col min="7423" max="7423" width="9.88671875" style="159" customWidth="1"/>
    <col min="7424" max="7424" width="11.33203125" style="159" customWidth="1"/>
    <col min="7425" max="7425" width="3.109375" style="159" customWidth="1"/>
    <col min="7426" max="7426" width="17.33203125" style="159" bestFit="1" customWidth="1"/>
    <col min="7427" max="7427" width="11.33203125" style="159" customWidth="1"/>
    <col min="7428" max="7428" width="22.6640625" style="159" bestFit="1" customWidth="1"/>
    <col min="7429" max="7429" width="9.5546875" style="159" bestFit="1" customWidth="1"/>
    <col min="7430" max="7431" width="9.109375" style="159" customWidth="1"/>
    <col min="7432" max="7674" width="9.109375" style="159" hidden="1"/>
    <col min="7675" max="7675" width="28.109375" style="159" customWidth="1"/>
    <col min="7676" max="7676" width="3.6640625" style="159" customWidth="1"/>
    <col min="7677" max="7677" width="31.109375" style="159" customWidth="1"/>
    <col min="7678" max="7678" width="11.109375" style="159" customWidth="1"/>
    <col min="7679" max="7679" width="9.88671875" style="159" customWidth="1"/>
    <col min="7680" max="7680" width="11.33203125" style="159" customWidth="1"/>
    <col min="7681" max="7681" width="3.109375" style="159" customWidth="1"/>
    <col min="7682" max="7682" width="17.33203125" style="159" bestFit="1" customWidth="1"/>
    <col min="7683" max="7683" width="11.33203125" style="159" customWidth="1"/>
    <col min="7684" max="7684" width="22.6640625" style="159" bestFit="1" customWidth="1"/>
    <col min="7685" max="7685" width="9.5546875" style="159" bestFit="1" customWidth="1"/>
    <col min="7686" max="7687" width="9.109375" style="159" customWidth="1"/>
    <col min="7688" max="7930" width="9.109375" style="159" hidden="1"/>
    <col min="7931" max="7931" width="28.109375" style="159" customWidth="1"/>
    <col min="7932" max="7932" width="3.6640625" style="159" customWidth="1"/>
    <col min="7933" max="7933" width="31.109375" style="159" customWidth="1"/>
    <col min="7934" max="7934" width="11.109375" style="159" customWidth="1"/>
    <col min="7935" max="7935" width="9.88671875" style="159" customWidth="1"/>
    <col min="7936" max="7936" width="11.33203125" style="159" customWidth="1"/>
    <col min="7937" max="7937" width="3.109375" style="159" customWidth="1"/>
    <col min="7938" max="7938" width="17.33203125" style="159" bestFit="1" customWidth="1"/>
    <col min="7939" max="7939" width="11.33203125" style="159" customWidth="1"/>
    <col min="7940" max="7940" width="22.6640625" style="159" bestFit="1" customWidth="1"/>
    <col min="7941" max="7941" width="9.5546875" style="159" bestFit="1" customWidth="1"/>
    <col min="7942" max="7943" width="9.109375" style="159" customWidth="1"/>
    <col min="7944" max="8186" width="9.109375" style="159" hidden="1"/>
    <col min="8187" max="8187" width="28.109375" style="159" customWidth="1"/>
    <col min="8188" max="8188" width="3.6640625" style="159" customWidth="1"/>
    <col min="8189" max="8189" width="31.109375" style="159" customWidth="1"/>
    <col min="8190" max="8190" width="11.109375" style="159" customWidth="1"/>
    <col min="8191" max="8191" width="9.88671875" style="159" customWidth="1"/>
    <col min="8192" max="8192" width="11.33203125" style="159" customWidth="1"/>
    <col min="8193" max="8193" width="3.109375" style="159" customWidth="1"/>
    <col min="8194" max="8194" width="17.33203125" style="159" bestFit="1" customWidth="1"/>
    <col min="8195" max="8195" width="11.33203125" style="159" customWidth="1"/>
    <col min="8196" max="8196" width="22.6640625" style="159" bestFit="1" customWidth="1"/>
    <col min="8197" max="8197" width="9.5546875" style="159" bestFit="1" customWidth="1"/>
    <col min="8198" max="8199" width="9.109375" style="159" customWidth="1"/>
    <col min="8200" max="8442" width="9.109375" style="159" hidden="1"/>
    <col min="8443" max="8443" width="28.109375" style="159" customWidth="1"/>
    <col min="8444" max="8444" width="3.6640625" style="159" customWidth="1"/>
    <col min="8445" max="8445" width="31.109375" style="159" customWidth="1"/>
    <col min="8446" max="8446" width="11.109375" style="159" customWidth="1"/>
    <col min="8447" max="8447" width="9.88671875" style="159" customWidth="1"/>
    <col min="8448" max="8448" width="11.33203125" style="159" customWidth="1"/>
    <col min="8449" max="8449" width="3.109375" style="159" customWidth="1"/>
    <col min="8450" max="8450" width="17.33203125" style="159" bestFit="1" customWidth="1"/>
    <col min="8451" max="8451" width="11.33203125" style="159" customWidth="1"/>
    <col min="8452" max="8452" width="22.6640625" style="159" bestFit="1" customWidth="1"/>
    <col min="8453" max="8453" width="9.5546875" style="159" bestFit="1" customWidth="1"/>
    <col min="8454" max="8455" width="9.109375" style="159" customWidth="1"/>
    <col min="8456" max="8698" width="9.109375" style="159" hidden="1"/>
    <col min="8699" max="8699" width="28.109375" style="159" customWidth="1"/>
    <col min="8700" max="8700" width="3.6640625" style="159" customWidth="1"/>
    <col min="8701" max="8701" width="31.109375" style="159" customWidth="1"/>
    <col min="8702" max="8702" width="11.109375" style="159" customWidth="1"/>
    <col min="8703" max="8703" width="9.88671875" style="159" customWidth="1"/>
    <col min="8704" max="8704" width="11.33203125" style="159" customWidth="1"/>
    <col min="8705" max="8705" width="3.109375" style="159" customWidth="1"/>
    <col min="8706" max="8706" width="17.33203125" style="159" bestFit="1" customWidth="1"/>
    <col min="8707" max="8707" width="11.33203125" style="159" customWidth="1"/>
    <col min="8708" max="8708" width="22.6640625" style="159" bestFit="1" customWidth="1"/>
    <col min="8709" max="8709" width="9.5546875" style="159" bestFit="1" customWidth="1"/>
    <col min="8710" max="8711" width="9.109375" style="159" customWidth="1"/>
    <col min="8712" max="8954" width="9.109375" style="159" hidden="1"/>
    <col min="8955" max="8955" width="28.109375" style="159" customWidth="1"/>
    <col min="8956" max="8956" width="3.6640625" style="159" customWidth="1"/>
    <col min="8957" max="8957" width="31.109375" style="159" customWidth="1"/>
    <col min="8958" max="8958" width="11.109375" style="159" customWidth="1"/>
    <col min="8959" max="8959" width="9.88671875" style="159" customWidth="1"/>
    <col min="8960" max="8960" width="11.33203125" style="159" customWidth="1"/>
    <col min="8961" max="8961" width="3.109375" style="159" customWidth="1"/>
    <col min="8962" max="8962" width="17.33203125" style="159" bestFit="1" customWidth="1"/>
    <col min="8963" max="8963" width="11.33203125" style="159" customWidth="1"/>
    <col min="8964" max="8964" width="22.6640625" style="159" bestFit="1" customWidth="1"/>
    <col min="8965" max="8965" width="9.5546875" style="159" bestFit="1" customWidth="1"/>
    <col min="8966" max="8967" width="9.109375" style="159" customWidth="1"/>
    <col min="8968" max="9210" width="9.109375" style="159" hidden="1"/>
    <col min="9211" max="9211" width="28.109375" style="159" customWidth="1"/>
    <col min="9212" max="9212" width="3.6640625" style="159" customWidth="1"/>
    <col min="9213" max="9213" width="31.109375" style="159" customWidth="1"/>
    <col min="9214" max="9214" width="11.109375" style="159" customWidth="1"/>
    <col min="9215" max="9215" width="9.88671875" style="159" customWidth="1"/>
    <col min="9216" max="9216" width="11.33203125" style="159" customWidth="1"/>
    <col min="9217" max="9217" width="3.109375" style="159" customWidth="1"/>
    <col min="9218" max="9218" width="17.33203125" style="159" bestFit="1" customWidth="1"/>
    <col min="9219" max="9219" width="11.33203125" style="159" customWidth="1"/>
    <col min="9220" max="9220" width="22.6640625" style="159" bestFit="1" customWidth="1"/>
    <col min="9221" max="9221" width="9.5546875" style="159" bestFit="1" customWidth="1"/>
    <col min="9222" max="9223" width="9.109375" style="159" customWidth="1"/>
    <col min="9224" max="9466" width="9.109375" style="159" hidden="1"/>
    <col min="9467" max="9467" width="28.109375" style="159" customWidth="1"/>
    <col min="9468" max="9468" width="3.6640625" style="159" customWidth="1"/>
    <col min="9469" max="9469" width="31.109375" style="159" customWidth="1"/>
    <col min="9470" max="9470" width="11.109375" style="159" customWidth="1"/>
    <col min="9471" max="9471" width="9.88671875" style="159" customWidth="1"/>
    <col min="9472" max="9472" width="11.33203125" style="159" customWidth="1"/>
    <col min="9473" max="9473" width="3.109375" style="159" customWidth="1"/>
    <col min="9474" max="9474" width="17.33203125" style="159" bestFit="1" customWidth="1"/>
    <col min="9475" max="9475" width="11.33203125" style="159" customWidth="1"/>
    <col min="9476" max="9476" width="22.6640625" style="159" bestFit="1" customWidth="1"/>
    <col min="9477" max="9477" width="9.5546875" style="159" bestFit="1" customWidth="1"/>
    <col min="9478" max="9479" width="9.109375" style="159" customWidth="1"/>
    <col min="9480" max="9722" width="9.109375" style="159" hidden="1"/>
    <col min="9723" max="9723" width="28.109375" style="159" customWidth="1"/>
    <col min="9724" max="9724" width="3.6640625" style="159" customWidth="1"/>
    <col min="9725" max="9725" width="31.109375" style="159" customWidth="1"/>
    <col min="9726" max="9726" width="11.109375" style="159" customWidth="1"/>
    <col min="9727" max="9727" width="9.88671875" style="159" customWidth="1"/>
    <col min="9728" max="9728" width="11.33203125" style="159" customWidth="1"/>
    <col min="9729" max="9729" width="3.109375" style="159" customWidth="1"/>
    <col min="9730" max="9730" width="17.33203125" style="159" bestFit="1" customWidth="1"/>
    <col min="9731" max="9731" width="11.33203125" style="159" customWidth="1"/>
    <col min="9732" max="9732" width="22.6640625" style="159" bestFit="1" customWidth="1"/>
    <col min="9733" max="9733" width="9.5546875" style="159" bestFit="1" customWidth="1"/>
    <col min="9734" max="9735" width="9.109375" style="159" customWidth="1"/>
    <col min="9736" max="9978" width="9.109375" style="159" hidden="1"/>
    <col min="9979" max="9979" width="28.109375" style="159" customWidth="1"/>
    <col min="9980" max="9980" width="3.6640625" style="159" customWidth="1"/>
    <col min="9981" max="9981" width="31.109375" style="159" customWidth="1"/>
    <col min="9982" max="9982" width="11.109375" style="159" customWidth="1"/>
    <col min="9983" max="9983" width="9.88671875" style="159" customWidth="1"/>
    <col min="9984" max="9984" width="11.33203125" style="159" customWidth="1"/>
    <col min="9985" max="9985" width="3.109375" style="159" customWidth="1"/>
    <col min="9986" max="9986" width="17.33203125" style="159" bestFit="1" customWidth="1"/>
    <col min="9987" max="9987" width="11.33203125" style="159" customWidth="1"/>
    <col min="9988" max="9988" width="22.6640625" style="159" bestFit="1" customWidth="1"/>
    <col min="9989" max="9989" width="9.5546875" style="159" bestFit="1" customWidth="1"/>
    <col min="9990" max="9991" width="9.109375" style="159" customWidth="1"/>
    <col min="9992" max="10234" width="9.109375" style="159" hidden="1"/>
    <col min="10235" max="10235" width="28.109375" style="159" customWidth="1"/>
    <col min="10236" max="10236" width="3.6640625" style="159" customWidth="1"/>
    <col min="10237" max="10237" width="31.109375" style="159" customWidth="1"/>
    <col min="10238" max="10238" width="11.109375" style="159" customWidth="1"/>
    <col min="10239" max="10239" width="9.88671875" style="159" customWidth="1"/>
    <col min="10240" max="10240" width="11.33203125" style="159" customWidth="1"/>
    <col min="10241" max="10241" width="3.109375" style="159" customWidth="1"/>
    <col min="10242" max="10242" width="17.33203125" style="159" bestFit="1" customWidth="1"/>
    <col min="10243" max="10243" width="11.33203125" style="159" customWidth="1"/>
    <col min="10244" max="10244" width="22.6640625" style="159" bestFit="1" customWidth="1"/>
    <col min="10245" max="10245" width="9.5546875" style="159" bestFit="1" customWidth="1"/>
    <col min="10246" max="10247" width="9.109375" style="159" customWidth="1"/>
    <col min="10248" max="10490" width="9.109375" style="159" hidden="1"/>
    <col min="10491" max="10491" width="28.109375" style="159" customWidth="1"/>
    <col min="10492" max="10492" width="3.6640625" style="159" customWidth="1"/>
    <col min="10493" max="10493" width="31.109375" style="159" customWidth="1"/>
    <col min="10494" max="10494" width="11.109375" style="159" customWidth="1"/>
    <col min="10495" max="10495" width="9.88671875" style="159" customWidth="1"/>
    <col min="10496" max="10496" width="11.33203125" style="159" customWidth="1"/>
    <col min="10497" max="10497" width="3.109375" style="159" customWidth="1"/>
    <col min="10498" max="10498" width="17.33203125" style="159" bestFit="1" customWidth="1"/>
    <col min="10499" max="10499" width="11.33203125" style="159" customWidth="1"/>
    <col min="10500" max="10500" width="22.6640625" style="159" bestFit="1" customWidth="1"/>
    <col min="10501" max="10501" width="9.5546875" style="159" bestFit="1" customWidth="1"/>
    <col min="10502" max="10503" width="9.109375" style="159" customWidth="1"/>
    <col min="10504" max="10746" width="9.109375" style="159" hidden="1"/>
    <col min="10747" max="10747" width="28.109375" style="159" customWidth="1"/>
    <col min="10748" max="10748" width="3.6640625" style="159" customWidth="1"/>
    <col min="10749" max="10749" width="31.109375" style="159" customWidth="1"/>
    <col min="10750" max="10750" width="11.109375" style="159" customWidth="1"/>
    <col min="10751" max="10751" width="9.88671875" style="159" customWidth="1"/>
    <col min="10752" max="10752" width="11.33203125" style="159" customWidth="1"/>
    <col min="10753" max="10753" width="3.109375" style="159" customWidth="1"/>
    <col min="10754" max="10754" width="17.33203125" style="159" bestFit="1" customWidth="1"/>
    <col min="10755" max="10755" width="11.33203125" style="159" customWidth="1"/>
    <col min="10756" max="10756" width="22.6640625" style="159" bestFit="1" customWidth="1"/>
    <col min="10757" max="10757" width="9.5546875" style="159" bestFit="1" customWidth="1"/>
    <col min="10758" max="10759" width="9.109375" style="159" customWidth="1"/>
    <col min="10760" max="11002" width="9.109375" style="159" hidden="1"/>
    <col min="11003" max="11003" width="28.109375" style="159" customWidth="1"/>
    <col min="11004" max="11004" width="3.6640625" style="159" customWidth="1"/>
    <col min="11005" max="11005" width="31.109375" style="159" customWidth="1"/>
    <col min="11006" max="11006" width="11.109375" style="159" customWidth="1"/>
    <col min="11007" max="11007" width="9.88671875" style="159" customWidth="1"/>
    <col min="11008" max="11008" width="11.33203125" style="159" customWidth="1"/>
    <col min="11009" max="11009" width="3.109375" style="159" customWidth="1"/>
    <col min="11010" max="11010" width="17.33203125" style="159" bestFit="1" customWidth="1"/>
    <col min="11011" max="11011" width="11.33203125" style="159" customWidth="1"/>
    <col min="11012" max="11012" width="22.6640625" style="159" bestFit="1" customWidth="1"/>
    <col min="11013" max="11013" width="9.5546875" style="159" bestFit="1" customWidth="1"/>
    <col min="11014" max="11015" width="9.109375" style="159" customWidth="1"/>
    <col min="11016" max="11258" width="9.109375" style="159" hidden="1"/>
    <col min="11259" max="11259" width="28.109375" style="159" customWidth="1"/>
    <col min="11260" max="11260" width="3.6640625" style="159" customWidth="1"/>
    <col min="11261" max="11261" width="31.109375" style="159" customWidth="1"/>
    <col min="11262" max="11262" width="11.109375" style="159" customWidth="1"/>
    <col min="11263" max="11263" width="9.88671875" style="159" customWidth="1"/>
    <col min="11264" max="11264" width="11.33203125" style="159" customWidth="1"/>
    <col min="11265" max="11265" width="3.109375" style="159" customWidth="1"/>
    <col min="11266" max="11266" width="17.33203125" style="159" bestFit="1" customWidth="1"/>
    <col min="11267" max="11267" width="11.33203125" style="159" customWidth="1"/>
    <col min="11268" max="11268" width="22.6640625" style="159" bestFit="1" customWidth="1"/>
    <col min="11269" max="11269" width="9.5546875" style="159" bestFit="1" customWidth="1"/>
    <col min="11270" max="11271" width="9.109375" style="159" customWidth="1"/>
    <col min="11272" max="11514" width="9.109375" style="159" hidden="1"/>
    <col min="11515" max="11515" width="28.109375" style="159" customWidth="1"/>
    <col min="11516" max="11516" width="3.6640625" style="159" customWidth="1"/>
    <col min="11517" max="11517" width="31.109375" style="159" customWidth="1"/>
    <col min="11518" max="11518" width="11.109375" style="159" customWidth="1"/>
    <col min="11519" max="11519" width="9.88671875" style="159" customWidth="1"/>
    <col min="11520" max="11520" width="11.33203125" style="159" customWidth="1"/>
    <col min="11521" max="11521" width="3.109375" style="159" customWidth="1"/>
    <col min="11522" max="11522" width="17.33203125" style="159" bestFit="1" customWidth="1"/>
    <col min="11523" max="11523" width="11.33203125" style="159" customWidth="1"/>
    <col min="11524" max="11524" width="22.6640625" style="159" bestFit="1" customWidth="1"/>
    <col min="11525" max="11525" width="9.5546875" style="159" bestFit="1" customWidth="1"/>
    <col min="11526" max="11527" width="9.109375" style="159" customWidth="1"/>
    <col min="11528" max="11770" width="9.109375" style="159" hidden="1"/>
    <col min="11771" max="11771" width="28.109375" style="159" customWidth="1"/>
    <col min="11772" max="11772" width="3.6640625" style="159" customWidth="1"/>
    <col min="11773" max="11773" width="31.109375" style="159" customWidth="1"/>
    <col min="11774" max="11774" width="11.109375" style="159" customWidth="1"/>
    <col min="11775" max="11775" width="9.88671875" style="159" customWidth="1"/>
    <col min="11776" max="11776" width="11.33203125" style="159" customWidth="1"/>
    <col min="11777" max="11777" width="3.109375" style="159" customWidth="1"/>
    <col min="11778" max="11778" width="17.33203125" style="159" bestFit="1" customWidth="1"/>
    <col min="11779" max="11779" width="11.33203125" style="159" customWidth="1"/>
    <col min="11780" max="11780" width="22.6640625" style="159" bestFit="1" customWidth="1"/>
    <col min="11781" max="11781" width="9.5546875" style="159" bestFit="1" customWidth="1"/>
    <col min="11782" max="11783" width="9.109375" style="159" customWidth="1"/>
    <col min="11784" max="12026" width="9.109375" style="159" hidden="1"/>
    <col min="12027" max="12027" width="28.109375" style="159" customWidth="1"/>
    <col min="12028" max="12028" width="3.6640625" style="159" customWidth="1"/>
    <col min="12029" max="12029" width="31.109375" style="159" customWidth="1"/>
    <col min="12030" max="12030" width="11.109375" style="159" customWidth="1"/>
    <col min="12031" max="12031" width="9.88671875" style="159" customWidth="1"/>
    <col min="12032" max="12032" width="11.33203125" style="159" customWidth="1"/>
    <col min="12033" max="12033" width="3.109375" style="159" customWidth="1"/>
    <col min="12034" max="12034" width="17.33203125" style="159" bestFit="1" customWidth="1"/>
    <col min="12035" max="12035" width="11.33203125" style="159" customWidth="1"/>
    <col min="12036" max="12036" width="22.6640625" style="159" bestFit="1" customWidth="1"/>
    <col min="12037" max="12037" width="9.5546875" style="159" bestFit="1" customWidth="1"/>
    <col min="12038" max="12039" width="9.109375" style="159" customWidth="1"/>
    <col min="12040" max="12282" width="9.109375" style="159" hidden="1"/>
    <col min="12283" max="12283" width="28.109375" style="159" customWidth="1"/>
    <col min="12284" max="12284" width="3.6640625" style="159" customWidth="1"/>
    <col min="12285" max="12285" width="31.109375" style="159" customWidth="1"/>
    <col min="12286" max="12286" width="11.109375" style="159" customWidth="1"/>
    <col min="12287" max="12287" width="9.88671875" style="159" customWidth="1"/>
    <col min="12288" max="12288" width="11.33203125" style="159" customWidth="1"/>
    <col min="12289" max="12289" width="3.109375" style="159" customWidth="1"/>
    <col min="12290" max="12290" width="17.33203125" style="159" bestFit="1" customWidth="1"/>
    <col min="12291" max="12291" width="11.33203125" style="159" customWidth="1"/>
    <col min="12292" max="12292" width="22.6640625" style="159" bestFit="1" customWidth="1"/>
    <col min="12293" max="12293" width="9.5546875" style="159" bestFit="1" customWidth="1"/>
    <col min="12294" max="12295" width="9.109375" style="159" customWidth="1"/>
    <col min="12296" max="12538" width="9.109375" style="159" hidden="1"/>
    <col min="12539" max="12539" width="28.109375" style="159" customWidth="1"/>
    <col min="12540" max="12540" width="3.6640625" style="159" customWidth="1"/>
    <col min="12541" max="12541" width="31.109375" style="159" customWidth="1"/>
    <col min="12542" max="12542" width="11.109375" style="159" customWidth="1"/>
    <col min="12543" max="12543" width="9.88671875" style="159" customWidth="1"/>
    <col min="12544" max="12544" width="11.33203125" style="159" customWidth="1"/>
    <col min="12545" max="12545" width="3.109375" style="159" customWidth="1"/>
    <col min="12546" max="12546" width="17.33203125" style="159" bestFit="1" customWidth="1"/>
    <col min="12547" max="12547" width="11.33203125" style="159" customWidth="1"/>
    <col min="12548" max="12548" width="22.6640625" style="159" bestFit="1" customWidth="1"/>
    <col min="12549" max="12549" width="9.5546875" style="159" bestFit="1" customWidth="1"/>
    <col min="12550" max="12551" width="9.109375" style="159" customWidth="1"/>
    <col min="12552" max="12794" width="9.109375" style="159" hidden="1"/>
    <col min="12795" max="12795" width="28.109375" style="159" customWidth="1"/>
    <col min="12796" max="12796" width="3.6640625" style="159" customWidth="1"/>
    <col min="12797" max="12797" width="31.109375" style="159" customWidth="1"/>
    <col min="12798" max="12798" width="11.109375" style="159" customWidth="1"/>
    <col min="12799" max="12799" width="9.88671875" style="159" customWidth="1"/>
    <col min="12800" max="12800" width="11.33203125" style="159" customWidth="1"/>
    <col min="12801" max="12801" width="3.109375" style="159" customWidth="1"/>
    <col min="12802" max="12802" width="17.33203125" style="159" bestFit="1" customWidth="1"/>
    <col min="12803" max="12803" width="11.33203125" style="159" customWidth="1"/>
    <col min="12804" max="12804" width="22.6640625" style="159" bestFit="1" customWidth="1"/>
    <col min="12805" max="12805" width="9.5546875" style="159" bestFit="1" customWidth="1"/>
    <col min="12806" max="12807" width="9.109375" style="159" customWidth="1"/>
    <col min="12808" max="13050" width="9.109375" style="159" hidden="1"/>
    <col min="13051" max="13051" width="28.109375" style="159" customWidth="1"/>
    <col min="13052" max="13052" width="3.6640625" style="159" customWidth="1"/>
    <col min="13053" max="13053" width="31.109375" style="159" customWidth="1"/>
    <col min="13054" max="13054" width="11.109375" style="159" customWidth="1"/>
    <col min="13055" max="13055" width="9.88671875" style="159" customWidth="1"/>
    <col min="13056" max="13056" width="11.33203125" style="159" customWidth="1"/>
    <col min="13057" max="13057" width="3.109375" style="159" customWidth="1"/>
    <col min="13058" max="13058" width="17.33203125" style="159" bestFit="1" customWidth="1"/>
    <col min="13059" max="13059" width="11.33203125" style="159" customWidth="1"/>
    <col min="13060" max="13060" width="22.6640625" style="159" bestFit="1" customWidth="1"/>
    <col min="13061" max="13061" width="9.5546875" style="159" bestFit="1" customWidth="1"/>
    <col min="13062" max="13063" width="9.109375" style="159" customWidth="1"/>
    <col min="13064" max="13306" width="9.109375" style="159" hidden="1"/>
    <col min="13307" max="13307" width="28.109375" style="159" customWidth="1"/>
    <col min="13308" max="13308" width="3.6640625" style="159" customWidth="1"/>
    <col min="13309" max="13309" width="31.109375" style="159" customWidth="1"/>
    <col min="13310" max="13310" width="11.109375" style="159" customWidth="1"/>
    <col min="13311" max="13311" width="9.88671875" style="159" customWidth="1"/>
    <col min="13312" max="13312" width="11.33203125" style="159" customWidth="1"/>
    <col min="13313" max="13313" width="3.109375" style="159" customWidth="1"/>
    <col min="13314" max="13314" width="17.33203125" style="159" bestFit="1" customWidth="1"/>
    <col min="13315" max="13315" width="11.33203125" style="159" customWidth="1"/>
    <col min="13316" max="13316" width="22.6640625" style="159" bestFit="1" customWidth="1"/>
    <col min="13317" max="13317" width="9.5546875" style="159" bestFit="1" customWidth="1"/>
    <col min="13318" max="13319" width="9.109375" style="159" customWidth="1"/>
    <col min="13320" max="13562" width="9.109375" style="159" hidden="1"/>
    <col min="13563" max="13563" width="28.109375" style="159" customWidth="1"/>
    <col min="13564" max="13564" width="3.6640625" style="159" customWidth="1"/>
    <col min="13565" max="13565" width="31.109375" style="159" customWidth="1"/>
    <col min="13566" max="13566" width="11.109375" style="159" customWidth="1"/>
    <col min="13567" max="13567" width="9.88671875" style="159" customWidth="1"/>
    <col min="13568" max="13568" width="11.33203125" style="159" customWidth="1"/>
    <col min="13569" max="13569" width="3.109375" style="159" customWidth="1"/>
    <col min="13570" max="13570" width="17.33203125" style="159" bestFit="1" customWidth="1"/>
    <col min="13571" max="13571" width="11.33203125" style="159" customWidth="1"/>
    <col min="13572" max="13572" width="22.6640625" style="159" bestFit="1" customWidth="1"/>
    <col min="13573" max="13573" width="9.5546875" style="159" bestFit="1" customWidth="1"/>
    <col min="13574" max="13575" width="9.109375" style="159" customWidth="1"/>
    <col min="13576" max="13818" width="9.109375" style="159" hidden="1"/>
    <col min="13819" max="13819" width="28.109375" style="159" customWidth="1"/>
    <col min="13820" max="13820" width="3.6640625" style="159" customWidth="1"/>
    <col min="13821" max="13821" width="31.109375" style="159" customWidth="1"/>
    <col min="13822" max="13822" width="11.109375" style="159" customWidth="1"/>
    <col min="13823" max="13823" width="9.88671875" style="159" customWidth="1"/>
    <col min="13824" max="13824" width="11.33203125" style="159" customWidth="1"/>
    <col min="13825" max="13825" width="3.109375" style="159" customWidth="1"/>
    <col min="13826" max="13826" width="17.33203125" style="159" bestFit="1" customWidth="1"/>
    <col min="13827" max="13827" width="11.33203125" style="159" customWidth="1"/>
    <col min="13828" max="13828" width="22.6640625" style="159" bestFit="1" customWidth="1"/>
    <col min="13829" max="13829" width="9.5546875" style="159" bestFit="1" customWidth="1"/>
    <col min="13830" max="13831" width="9.109375" style="159" customWidth="1"/>
    <col min="13832" max="14074" width="9.109375" style="159" hidden="1"/>
    <col min="14075" max="14075" width="28.109375" style="159" customWidth="1"/>
    <col min="14076" max="14076" width="3.6640625" style="159" customWidth="1"/>
    <col min="14077" max="14077" width="31.109375" style="159" customWidth="1"/>
    <col min="14078" max="14078" width="11.109375" style="159" customWidth="1"/>
    <col min="14079" max="14079" width="9.88671875" style="159" customWidth="1"/>
    <col min="14080" max="14080" width="11.33203125" style="159" customWidth="1"/>
    <col min="14081" max="14081" width="3.109375" style="159" customWidth="1"/>
    <col min="14082" max="14082" width="17.33203125" style="159" bestFit="1" customWidth="1"/>
    <col min="14083" max="14083" width="11.33203125" style="159" customWidth="1"/>
    <col min="14084" max="14084" width="22.6640625" style="159" bestFit="1" customWidth="1"/>
    <col min="14085" max="14085" width="9.5546875" style="159" bestFit="1" customWidth="1"/>
    <col min="14086" max="14087" width="9.109375" style="159" customWidth="1"/>
    <col min="14088" max="14330" width="9.109375" style="159" hidden="1"/>
    <col min="14331" max="14331" width="28.109375" style="159" customWidth="1"/>
    <col min="14332" max="14332" width="3.6640625" style="159" customWidth="1"/>
    <col min="14333" max="14333" width="31.109375" style="159" customWidth="1"/>
    <col min="14334" max="14334" width="11.109375" style="159" customWidth="1"/>
    <col min="14335" max="14335" width="9.88671875" style="159" customWidth="1"/>
    <col min="14336" max="14336" width="11.33203125" style="159" customWidth="1"/>
    <col min="14337" max="14337" width="3.109375" style="159" customWidth="1"/>
    <col min="14338" max="14338" width="17.33203125" style="159" bestFit="1" customWidth="1"/>
    <col min="14339" max="14339" width="11.33203125" style="159" customWidth="1"/>
    <col min="14340" max="14340" width="22.6640625" style="159" bestFit="1" customWidth="1"/>
    <col min="14341" max="14341" width="9.5546875" style="159" bestFit="1" customWidth="1"/>
    <col min="14342" max="14343" width="9.109375" style="159" customWidth="1"/>
    <col min="14344" max="14586" width="9.109375" style="159" hidden="1"/>
    <col min="14587" max="14587" width="28.109375" style="159" customWidth="1"/>
    <col min="14588" max="14588" width="3.6640625" style="159" customWidth="1"/>
    <col min="14589" max="14589" width="31.109375" style="159" customWidth="1"/>
    <col min="14590" max="14590" width="11.109375" style="159" customWidth="1"/>
    <col min="14591" max="14591" width="9.88671875" style="159" customWidth="1"/>
    <col min="14592" max="14592" width="11.33203125" style="159" customWidth="1"/>
    <col min="14593" max="14593" width="3.109375" style="159" customWidth="1"/>
    <col min="14594" max="14594" width="17.33203125" style="159" bestFit="1" customWidth="1"/>
    <col min="14595" max="14595" width="11.33203125" style="159" customWidth="1"/>
    <col min="14596" max="14596" width="22.6640625" style="159" bestFit="1" customWidth="1"/>
    <col min="14597" max="14597" width="9.5546875" style="159" bestFit="1" customWidth="1"/>
    <col min="14598" max="14599" width="9.109375" style="159" customWidth="1"/>
    <col min="14600" max="14842" width="9.109375" style="159" hidden="1"/>
    <col min="14843" max="14843" width="28.109375" style="159" customWidth="1"/>
    <col min="14844" max="14844" width="3.6640625" style="159" customWidth="1"/>
    <col min="14845" max="14845" width="31.109375" style="159" customWidth="1"/>
    <col min="14846" max="14846" width="11.109375" style="159" customWidth="1"/>
    <col min="14847" max="14847" width="9.88671875" style="159" customWidth="1"/>
    <col min="14848" max="14848" width="11.33203125" style="159" customWidth="1"/>
    <col min="14849" max="14849" width="3.109375" style="159" customWidth="1"/>
    <col min="14850" max="14850" width="17.33203125" style="159" bestFit="1" customWidth="1"/>
    <col min="14851" max="14851" width="11.33203125" style="159" customWidth="1"/>
    <col min="14852" max="14852" width="22.6640625" style="159" bestFit="1" customWidth="1"/>
    <col min="14853" max="14853" width="9.5546875" style="159" bestFit="1" customWidth="1"/>
    <col min="14854" max="14855" width="9.109375" style="159" customWidth="1"/>
    <col min="14856" max="15098" width="9.109375" style="159" hidden="1"/>
    <col min="15099" max="15099" width="28.109375" style="159" customWidth="1"/>
    <col min="15100" max="15100" width="3.6640625" style="159" customWidth="1"/>
    <col min="15101" max="15101" width="31.109375" style="159" customWidth="1"/>
    <col min="15102" max="15102" width="11.109375" style="159" customWidth="1"/>
    <col min="15103" max="15103" width="9.88671875" style="159" customWidth="1"/>
    <col min="15104" max="15104" width="11.33203125" style="159" customWidth="1"/>
    <col min="15105" max="15105" width="3.109375" style="159" customWidth="1"/>
    <col min="15106" max="15106" width="17.33203125" style="159" bestFit="1" customWidth="1"/>
    <col min="15107" max="15107" width="11.33203125" style="159" customWidth="1"/>
    <col min="15108" max="15108" width="22.6640625" style="159" bestFit="1" customWidth="1"/>
    <col min="15109" max="15109" width="9.5546875" style="159" bestFit="1" customWidth="1"/>
    <col min="15110" max="15111" width="9.109375" style="159" customWidth="1"/>
    <col min="15112" max="15354" width="9.109375" style="159" hidden="1"/>
    <col min="15355" max="15355" width="28.109375" style="159" customWidth="1"/>
    <col min="15356" max="15356" width="3.6640625" style="159" customWidth="1"/>
    <col min="15357" max="15357" width="31.109375" style="159" customWidth="1"/>
    <col min="15358" max="15358" width="11.109375" style="159" customWidth="1"/>
    <col min="15359" max="15359" width="9.88671875" style="159" customWidth="1"/>
    <col min="15360" max="15360" width="11.33203125" style="159" customWidth="1"/>
    <col min="15361" max="15361" width="3.109375" style="159" customWidth="1"/>
    <col min="15362" max="15362" width="17.33203125" style="159" bestFit="1" customWidth="1"/>
    <col min="15363" max="15363" width="11.33203125" style="159" customWidth="1"/>
    <col min="15364" max="15364" width="22.6640625" style="159" bestFit="1" customWidth="1"/>
    <col min="15365" max="15365" width="9.5546875" style="159" bestFit="1" customWidth="1"/>
    <col min="15366" max="15367" width="9.109375" style="159" customWidth="1"/>
    <col min="15368" max="15610" width="9.109375" style="159" hidden="1"/>
    <col min="15611" max="15611" width="28.109375" style="159" customWidth="1"/>
    <col min="15612" max="15612" width="3.6640625" style="159" customWidth="1"/>
    <col min="15613" max="15613" width="31.109375" style="159" customWidth="1"/>
    <col min="15614" max="15614" width="11.109375" style="159" customWidth="1"/>
    <col min="15615" max="15615" width="9.88671875" style="159" customWidth="1"/>
    <col min="15616" max="15616" width="11.33203125" style="159" customWidth="1"/>
    <col min="15617" max="15617" width="3.109375" style="159" customWidth="1"/>
    <col min="15618" max="15618" width="17.33203125" style="159" bestFit="1" customWidth="1"/>
    <col min="15619" max="15619" width="11.33203125" style="159" customWidth="1"/>
    <col min="15620" max="15620" width="22.6640625" style="159" bestFit="1" customWidth="1"/>
    <col min="15621" max="15621" width="9.5546875" style="159" bestFit="1" customWidth="1"/>
    <col min="15622" max="15623" width="9.109375" style="159" customWidth="1"/>
    <col min="15624" max="15866" width="9.109375" style="159" hidden="1"/>
    <col min="15867" max="15867" width="28.109375" style="159" customWidth="1"/>
    <col min="15868" max="15868" width="3.6640625" style="159" customWidth="1"/>
    <col min="15869" max="15869" width="31.109375" style="159" customWidth="1"/>
    <col min="15870" max="15870" width="11.109375" style="159" customWidth="1"/>
    <col min="15871" max="15871" width="9.88671875" style="159" customWidth="1"/>
    <col min="15872" max="15872" width="11.33203125" style="159" customWidth="1"/>
    <col min="15873" max="15873" width="3.109375" style="159" customWidth="1"/>
    <col min="15874" max="15874" width="17.33203125" style="159" bestFit="1" customWidth="1"/>
    <col min="15875" max="15875" width="11.33203125" style="159" customWidth="1"/>
    <col min="15876" max="15876" width="22.6640625" style="159" bestFit="1" customWidth="1"/>
    <col min="15877" max="15877" width="9.5546875" style="159" bestFit="1" customWidth="1"/>
    <col min="15878" max="15879" width="9.109375" style="159" customWidth="1"/>
    <col min="15880" max="16122" width="9.109375" style="159" hidden="1"/>
    <col min="16123" max="16123" width="28.109375" style="159" customWidth="1"/>
    <col min="16124" max="16124" width="3.6640625" style="159" customWidth="1"/>
    <col min="16125" max="16125" width="31.109375" style="159" customWidth="1"/>
    <col min="16126" max="16126" width="11.109375" style="159" customWidth="1"/>
    <col min="16127" max="16127" width="9.88671875" style="159" customWidth="1"/>
    <col min="16128" max="16128" width="11.33203125" style="159" customWidth="1"/>
    <col min="16129" max="16129" width="3.109375" style="159" customWidth="1"/>
    <col min="16130" max="16130" width="17.33203125" style="159" bestFit="1" customWidth="1"/>
    <col min="16131" max="16131" width="11.33203125" style="159" customWidth="1"/>
    <col min="16132" max="16132" width="22.6640625" style="159" bestFit="1" customWidth="1"/>
    <col min="16133" max="16133" width="9.5546875" style="159" bestFit="1" customWidth="1"/>
    <col min="16134" max="16135" width="9.109375" style="159" customWidth="1"/>
    <col min="16136" max="16141" width="0" style="159" hidden="1"/>
    <col min="16142" max="16384" width="9.109375" style="159" hidden="1"/>
  </cols>
  <sheetData>
    <row r="1" spans="1:8" ht="29.25" customHeight="1" x14ac:dyDescent="0.25">
      <c r="B1" s="143"/>
      <c r="C1" s="143"/>
      <c r="D1" s="143"/>
    </row>
    <row r="2" spans="1:8" s="143" customFormat="1" ht="56.25" customHeight="1" x14ac:dyDescent="0.25">
      <c r="A2" s="145"/>
      <c r="B2" s="185" t="s">
        <v>212</v>
      </c>
      <c r="C2" s="186"/>
      <c r="D2" s="186"/>
      <c r="E2" s="186"/>
      <c r="F2" s="186"/>
      <c r="G2" s="187"/>
    </row>
    <row r="3" spans="1:8" s="143" customFormat="1" ht="13.8" x14ac:dyDescent="0.25">
      <c r="B3" s="1"/>
      <c r="C3" s="2"/>
      <c r="D3" s="2" t="s">
        <v>213</v>
      </c>
      <c r="E3" s="2"/>
      <c r="F3" s="3" t="s">
        <v>225</v>
      </c>
      <c r="G3" s="4"/>
    </row>
    <row r="4" spans="1:8" s="143" customFormat="1" ht="13.8" x14ac:dyDescent="0.25">
      <c r="B4" s="1" t="s">
        <v>215</v>
      </c>
      <c r="C4" s="5" t="s">
        <v>216</v>
      </c>
      <c r="D4" s="2" t="s">
        <v>217</v>
      </c>
      <c r="E4" s="2" t="s">
        <v>218</v>
      </c>
      <c r="F4" s="3" t="s">
        <v>213</v>
      </c>
      <c r="G4" s="4" t="s">
        <v>214</v>
      </c>
    </row>
    <row r="5" spans="1:8" ht="13.8" x14ac:dyDescent="0.25">
      <c r="B5" s="6"/>
      <c r="C5" s="7"/>
      <c r="D5" s="8"/>
      <c r="E5" s="7"/>
      <c r="F5" s="9" t="s">
        <v>15</v>
      </c>
      <c r="G5" s="10" t="s">
        <v>15</v>
      </c>
      <c r="H5" s="159">
        <v>0.3</v>
      </c>
    </row>
    <row r="6" spans="1:8" ht="13.8" x14ac:dyDescent="0.25">
      <c r="B6" s="11">
        <v>1</v>
      </c>
      <c r="C6" s="12" t="s">
        <v>265</v>
      </c>
      <c r="D6" s="13">
        <v>224</v>
      </c>
      <c r="E6" s="14">
        <v>3418739</v>
      </c>
      <c r="F6" s="15">
        <v>222.90914819762492</v>
      </c>
      <c r="G6" s="16">
        <v>762068198.39999998</v>
      </c>
      <c r="H6" s="159">
        <v>90</v>
      </c>
    </row>
    <row r="7" spans="1:8" ht="13.8" x14ac:dyDescent="0.25">
      <c r="B7" s="11">
        <v>2</v>
      </c>
      <c r="C7" s="12" t="s">
        <v>266</v>
      </c>
      <c r="D7" s="13">
        <v>11.65</v>
      </c>
      <c r="E7" s="14">
        <v>47422526</v>
      </c>
      <c r="F7" s="15">
        <v>11.834573160442782</v>
      </c>
      <c r="G7" s="16">
        <v>561225353.39999998</v>
      </c>
      <c r="H7" s="159">
        <v>68</v>
      </c>
    </row>
    <row r="8" spans="1:8" ht="13.8" x14ac:dyDescent="0.25">
      <c r="B8" s="11">
        <v>3</v>
      </c>
      <c r="C8" s="12" t="s">
        <v>261</v>
      </c>
      <c r="D8" s="13">
        <v>25</v>
      </c>
      <c r="E8" s="14">
        <v>16892718</v>
      </c>
      <c r="F8" s="15">
        <v>25.27744656010951</v>
      </c>
      <c r="G8" s="16">
        <v>427004776.5</v>
      </c>
      <c r="H8" s="159">
        <v>4.25</v>
      </c>
    </row>
    <row r="9" spans="1:8" ht="13.8" x14ac:dyDescent="0.25">
      <c r="B9" s="11">
        <v>4</v>
      </c>
      <c r="C9" s="12" t="s">
        <v>262</v>
      </c>
      <c r="D9" s="13">
        <v>245.5</v>
      </c>
      <c r="E9" s="14">
        <v>1731433</v>
      </c>
      <c r="F9" s="15">
        <v>243.56919886591049</v>
      </c>
      <c r="G9" s="16">
        <v>421723748.69999999</v>
      </c>
      <c r="H9" s="159">
        <v>1.39</v>
      </c>
    </row>
    <row r="10" spans="1:8" ht="13.8" x14ac:dyDescent="0.25">
      <c r="B10" s="11">
        <v>5</v>
      </c>
      <c r="C10" s="12" t="s">
        <v>264</v>
      </c>
      <c r="D10" s="13">
        <v>1560</v>
      </c>
      <c r="E10" s="14">
        <v>214261</v>
      </c>
      <c r="F10" s="15">
        <v>1560.5494812401696</v>
      </c>
      <c r="G10" s="16">
        <v>334364892.39999998</v>
      </c>
    </row>
    <row r="11" spans="1:8" ht="13.8" x14ac:dyDescent="0.25">
      <c r="B11" s="11">
        <v>6</v>
      </c>
      <c r="C11" s="12" t="s">
        <v>272</v>
      </c>
      <c r="D11" s="13">
        <v>270</v>
      </c>
      <c r="E11" s="14">
        <v>1022370</v>
      </c>
      <c r="F11" s="15">
        <v>269.94545223353583</v>
      </c>
      <c r="G11" s="16">
        <v>275984132</v>
      </c>
    </row>
    <row r="12" spans="1:8" ht="13.8" x14ac:dyDescent="0.25">
      <c r="B12" s="11">
        <v>7</v>
      </c>
      <c r="C12" s="12" t="s">
        <v>256</v>
      </c>
      <c r="D12" s="13">
        <v>25.15</v>
      </c>
      <c r="E12" s="14">
        <v>8741128</v>
      </c>
      <c r="F12" s="15">
        <v>25.159960785381472</v>
      </c>
      <c r="G12" s="16">
        <v>219926437.69999999</v>
      </c>
      <c r="H12" s="159">
        <v>0.44</v>
      </c>
    </row>
    <row r="13" spans="1:8" ht="13.8" x14ac:dyDescent="0.25">
      <c r="B13" s="11">
        <v>8</v>
      </c>
      <c r="C13" s="12" t="s">
        <v>267</v>
      </c>
      <c r="D13" s="13">
        <v>9.1999999999999993</v>
      </c>
      <c r="E13" s="14">
        <v>13594719</v>
      </c>
      <c r="F13" s="15">
        <v>9.2451958881974683</v>
      </c>
      <c r="G13" s="16">
        <v>125685840.2</v>
      </c>
      <c r="H13" s="159">
        <v>1.95</v>
      </c>
    </row>
    <row r="14" spans="1:8" ht="13.8" x14ac:dyDescent="0.25">
      <c r="B14" s="11">
        <v>9</v>
      </c>
      <c r="C14" s="12" t="s">
        <v>247</v>
      </c>
      <c r="D14" s="13">
        <v>25.75</v>
      </c>
      <c r="E14" s="14">
        <v>4245528</v>
      </c>
      <c r="F14" s="15">
        <v>25.734596544882052</v>
      </c>
      <c r="G14" s="16">
        <v>109256950.2</v>
      </c>
      <c r="H14" s="159">
        <v>7.1</v>
      </c>
    </row>
    <row r="15" spans="1:8" ht="13.8" x14ac:dyDescent="0.25">
      <c r="B15" s="11">
        <v>10</v>
      </c>
      <c r="C15" s="12" t="s">
        <v>85</v>
      </c>
      <c r="D15" s="13">
        <v>8.35</v>
      </c>
      <c r="E15" s="14">
        <v>9832772</v>
      </c>
      <c r="F15" s="15">
        <v>8.3384354330599759</v>
      </c>
      <c r="G15" s="16">
        <v>81989934.450000003</v>
      </c>
      <c r="H15" s="159">
        <v>0.78</v>
      </c>
    </row>
    <row r="16" spans="1:8" ht="13.8" x14ac:dyDescent="0.25">
      <c r="B16" s="17"/>
      <c r="C16" s="18"/>
      <c r="D16" s="19"/>
      <c r="E16" s="20">
        <v>107116194</v>
      </c>
      <c r="F16" s="21"/>
      <c r="G16" s="22">
        <v>3319230263.9499993</v>
      </c>
    </row>
    <row r="18" spans="3:8" x14ac:dyDescent="0.25">
      <c r="C18" s="160"/>
      <c r="H18" s="159">
        <v>1.03</v>
      </c>
    </row>
    <row r="19" spans="3:8" x14ac:dyDescent="0.25">
      <c r="H19" s="159">
        <v>17</v>
      </c>
    </row>
    <row r="20" spans="3:8" x14ac:dyDescent="0.25">
      <c r="H20" s="159">
        <v>0.72</v>
      </c>
    </row>
    <row r="21" spans="3:8" x14ac:dyDescent="0.25">
      <c r="H21" s="159">
        <v>61.75</v>
      </c>
    </row>
    <row r="22" spans="3:8" x14ac:dyDescent="0.25">
      <c r="H22" s="159">
        <v>36.6</v>
      </c>
    </row>
    <row r="23" spans="3:8" x14ac:dyDescent="0.25">
      <c r="H23" s="159">
        <v>5.0999999999999996</v>
      </c>
    </row>
    <row r="26" spans="3:8" x14ac:dyDescent="0.25">
      <c r="H26" s="159">
        <v>0.5</v>
      </c>
    </row>
    <row r="27" spans="3:8" x14ac:dyDescent="0.25">
      <c r="H27" s="159">
        <v>0.85</v>
      </c>
    </row>
    <row r="28" spans="3:8" x14ac:dyDescent="0.25">
      <c r="H28" s="159">
        <v>0.81</v>
      </c>
    </row>
    <row r="29" spans="3:8" x14ac:dyDescent="0.25">
      <c r="H29" s="159">
        <v>17.649999999999999</v>
      </c>
    </row>
    <row r="30" spans="3:8" x14ac:dyDescent="0.25">
      <c r="H30" s="159">
        <v>4.55</v>
      </c>
    </row>
    <row r="31" spans="3:8" x14ac:dyDescent="0.25">
      <c r="H31" s="159">
        <v>47</v>
      </c>
    </row>
    <row r="32" spans="3:8" x14ac:dyDescent="0.25">
      <c r="C32" s="143"/>
      <c r="H32" s="159">
        <v>2.0299999999999998</v>
      </c>
    </row>
    <row r="33" spans="8:8" x14ac:dyDescent="0.25">
      <c r="H33" s="159">
        <v>7.75</v>
      </c>
    </row>
    <row r="34" spans="8:8" x14ac:dyDescent="0.25">
      <c r="H34" s="159">
        <v>1350</v>
      </c>
    </row>
    <row r="35" spans="8:8" x14ac:dyDescent="0.25">
      <c r="H35" s="159">
        <v>16.399999999999999</v>
      </c>
    </row>
    <row r="36" spans="8:8" x14ac:dyDescent="0.25">
      <c r="H36" s="159">
        <v>26</v>
      </c>
    </row>
    <row r="37" spans="8:8" x14ac:dyDescent="0.25">
      <c r="H37" s="159">
        <v>1.0900000000000001</v>
      </c>
    </row>
    <row r="38" spans="8:8" x14ac:dyDescent="0.25">
      <c r="H38" s="159">
        <v>0.36</v>
      </c>
    </row>
    <row r="39" spans="8:8" x14ac:dyDescent="0.25">
      <c r="H39" s="159">
        <v>13</v>
      </c>
    </row>
    <row r="40" spans="8:8" x14ac:dyDescent="0.25">
      <c r="H40" s="159">
        <v>4.9000000000000004</v>
      </c>
    </row>
    <row r="41" spans="8:8" x14ac:dyDescent="0.25">
      <c r="H41" s="159">
        <v>9.9</v>
      </c>
    </row>
    <row r="42" spans="8:8" x14ac:dyDescent="0.25">
      <c r="H42" s="159">
        <v>50</v>
      </c>
    </row>
    <row r="43" spans="8:8" x14ac:dyDescent="0.25">
      <c r="H43" s="159">
        <v>16.2</v>
      </c>
    </row>
    <row r="44" spans="8:8" x14ac:dyDescent="0.25">
      <c r="H44" s="159">
        <v>7.35</v>
      </c>
    </row>
    <row r="45" spans="8:8" x14ac:dyDescent="0.25">
      <c r="H45" s="159">
        <v>4.1500000000000004</v>
      </c>
    </row>
    <row r="46" spans="8:8" x14ac:dyDescent="0.25">
      <c r="H46" s="159">
        <v>11.65</v>
      </c>
    </row>
    <row r="49" spans="8:8" x14ac:dyDescent="0.25">
      <c r="H49" s="159">
        <v>7.2</v>
      </c>
    </row>
    <row r="50" spans="8:8" x14ac:dyDescent="0.25">
      <c r="H50" s="159">
        <v>4.7</v>
      </c>
    </row>
    <row r="51" spans="8:8" x14ac:dyDescent="0.25">
      <c r="H51" s="159">
        <v>2.66</v>
      </c>
    </row>
    <row r="52" spans="8:8" x14ac:dyDescent="0.25">
      <c r="H52" s="159">
        <v>2.1</v>
      </c>
    </row>
    <row r="53" spans="8:8" x14ac:dyDescent="0.25">
      <c r="H53" s="159">
        <v>6.9</v>
      </c>
    </row>
    <row r="54" spans="8:8" x14ac:dyDescent="0.25">
      <c r="H54" s="159">
        <v>28</v>
      </c>
    </row>
    <row r="55" spans="8:8" x14ac:dyDescent="0.25">
      <c r="H55" s="159">
        <v>0.54</v>
      </c>
    </row>
    <row r="56" spans="8:8" x14ac:dyDescent="0.25">
      <c r="H56" s="159">
        <v>38.700000000000003</v>
      </c>
    </row>
    <row r="57" spans="8:8" x14ac:dyDescent="0.25">
      <c r="H57" s="159">
        <v>1.6</v>
      </c>
    </row>
    <row r="58" spans="8:8" x14ac:dyDescent="0.25">
      <c r="H58" s="159">
        <v>1.43</v>
      </c>
    </row>
    <row r="59" spans="8:8" x14ac:dyDescent="0.25">
      <c r="H59" s="159">
        <v>6.8</v>
      </c>
    </row>
    <row r="60" spans="8:8" x14ac:dyDescent="0.25">
      <c r="H60" s="159">
        <v>4.55</v>
      </c>
    </row>
    <row r="61" spans="8:8" x14ac:dyDescent="0.25">
      <c r="H61" s="159">
        <v>0.53</v>
      </c>
    </row>
    <row r="62" spans="8:8" x14ac:dyDescent="0.25">
      <c r="H62" s="159">
        <v>0.55000000000000004</v>
      </c>
    </row>
    <row r="63" spans="8:8" x14ac:dyDescent="0.25">
      <c r="H63" s="159">
        <v>20.3</v>
      </c>
    </row>
    <row r="64" spans="8:8" x14ac:dyDescent="0.25">
      <c r="H64" s="159">
        <v>0.2</v>
      </c>
    </row>
    <row r="65" spans="8:264" x14ac:dyDescent="0.25">
      <c r="H65" s="159">
        <v>0.95</v>
      </c>
    </row>
    <row r="66" spans="8:264" x14ac:dyDescent="0.25">
      <c r="H66" s="159">
        <v>2.2000000000000002</v>
      </c>
    </row>
    <row r="67" spans="8:264" x14ac:dyDescent="0.25">
      <c r="H67" s="159">
        <v>0.45</v>
      </c>
    </row>
    <row r="68" spans="8:264" x14ac:dyDescent="0.25">
      <c r="H68" s="159">
        <v>0.2</v>
      </c>
    </row>
    <row r="69" spans="8:264" x14ac:dyDescent="0.25">
      <c r="H69" s="159">
        <v>0.2</v>
      </c>
    </row>
    <row r="70" spans="8:264" x14ac:dyDescent="0.25">
      <c r="H70" s="159">
        <v>0.27</v>
      </c>
    </row>
    <row r="71" spans="8:264" x14ac:dyDescent="0.25">
      <c r="H71" s="159">
        <v>0.38</v>
      </c>
    </row>
    <row r="72" spans="8:264" x14ac:dyDescent="0.25">
      <c r="H72" s="159">
        <v>0.42</v>
      </c>
    </row>
    <row r="73" spans="8:264" x14ac:dyDescent="0.25">
      <c r="H73" s="159">
        <v>0.46</v>
      </c>
    </row>
    <row r="74" spans="8:264" x14ac:dyDescent="0.25">
      <c r="H74" s="159">
        <v>0.83</v>
      </c>
    </row>
    <row r="75" spans="8:264" x14ac:dyDescent="0.25">
      <c r="H75" s="159">
        <v>0.27</v>
      </c>
    </row>
    <row r="76" spans="8:264" x14ac:dyDescent="0.25">
      <c r="H76" s="159">
        <v>1.72</v>
      </c>
    </row>
    <row r="77" spans="8:264" x14ac:dyDescent="0.25">
      <c r="H77" s="159">
        <v>0.2</v>
      </c>
    </row>
    <row r="78" spans="8:264" x14ac:dyDescent="0.25">
      <c r="H78" s="159">
        <v>0.41</v>
      </c>
    </row>
    <row r="79" spans="8:264" ht="13.8" x14ac:dyDescent="0.25">
      <c r="H79" s="159">
        <v>0.22</v>
      </c>
      <c r="JD79" s="25"/>
    </row>
    <row r="80" spans="8:264" x14ac:dyDescent="0.25">
      <c r="H80" s="159">
        <v>0.2</v>
      </c>
    </row>
    <row r="81" spans="8:8" x14ac:dyDescent="0.25">
      <c r="H81" s="159">
        <v>0.48</v>
      </c>
    </row>
    <row r="82" spans="8:8" x14ac:dyDescent="0.25">
      <c r="H82" s="159">
        <v>0.2</v>
      </c>
    </row>
    <row r="83" spans="8:8" x14ac:dyDescent="0.25">
      <c r="H83" s="159">
        <v>0.2</v>
      </c>
    </row>
    <row r="84" spans="8:8" x14ac:dyDescent="0.25">
      <c r="H84" s="159">
        <v>0.2</v>
      </c>
    </row>
    <row r="85" spans="8:8" x14ac:dyDescent="0.25">
      <c r="H85" s="159">
        <v>0.39</v>
      </c>
    </row>
    <row r="86" spans="8:8" x14ac:dyDescent="0.25">
      <c r="H86" s="159">
        <v>0.95</v>
      </c>
    </row>
    <row r="87" spans="8:8" x14ac:dyDescent="0.25">
      <c r="H87" s="159">
        <v>0.5</v>
      </c>
    </row>
    <row r="88" spans="8:8" x14ac:dyDescent="0.25">
      <c r="H88" s="159">
        <v>1.32</v>
      </c>
    </row>
    <row r="89" spans="8:8" x14ac:dyDescent="0.25">
      <c r="H89" s="159">
        <v>3.02</v>
      </c>
    </row>
    <row r="90" spans="8:8" x14ac:dyDescent="0.25">
      <c r="H90" s="159">
        <v>0.2</v>
      </c>
    </row>
    <row r="91" spans="8:8" x14ac:dyDescent="0.25">
      <c r="H91" s="159">
        <v>5</v>
      </c>
    </row>
    <row r="92" spans="8:8" x14ac:dyDescent="0.25">
      <c r="H92" s="159">
        <v>5.75</v>
      </c>
    </row>
    <row r="93" spans="8:8" x14ac:dyDescent="0.25">
      <c r="H93" s="159">
        <v>0.2</v>
      </c>
    </row>
    <row r="94" spans="8:8" x14ac:dyDescent="0.25">
      <c r="H94" s="159">
        <v>552.20000000000005</v>
      </c>
    </row>
    <row r="95" spans="8:8" x14ac:dyDescent="0.25">
      <c r="H95" s="159">
        <v>0.23</v>
      </c>
    </row>
    <row r="96" spans="8:8" x14ac:dyDescent="0.25">
      <c r="H96" s="159">
        <v>4.5</v>
      </c>
    </row>
    <row r="99" spans="8:8" x14ac:dyDescent="0.25">
      <c r="H99" s="159">
        <v>5.4</v>
      </c>
    </row>
    <row r="100" spans="8:8" x14ac:dyDescent="0.25">
      <c r="H100" s="159">
        <v>0.28000000000000003</v>
      </c>
    </row>
    <row r="101" spans="8:8" x14ac:dyDescent="0.25">
      <c r="H101" s="159">
        <v>0.49</v>
      </c>
    </row>
    <row r="102" spans="8:8" x14ac:dyDescent="0.25">
      <c r="H102" s="159">
        <v>4.28</v>
      </c>
    </row>
    <row r="103" spans="8:8" x14ac:dyDescent="0.25">
      <c r="H103" s="159">
        <v>6</v>
      </c>
    </row>
    <row r="104" spans="8:8" x14ac:dyDescent="0.25">
      <c r="H104" s="159">
        <v>3.21</v>
      </c>
    </row>
    <row r="105" spans="8:8" x14ac:dyDescent="0.25">
      <c r="H105" s="159">
        <v>1.5</v>
      </c>
    </row>
    <row r="106" spans="8:8" x14ac:dyDescent="0.25">
      <c r="H106" s="159">
        <v>1.0900000000000001</v>
      </c>
    </row>
    <row r="109" spans="8:8" x14ac:dyDescent="0.25">
      <c r="H109" s="159">
        <v>0.2</v>
      </c>
    </row>
    <row r="110" spans="8:8" x14ac:dyDescent="0.25">
      <c r="H110" s="159">
        <v>0.2</v>
      </c>
    </row>
    <row r="111" spans="8:8" x14ac:dyDescent="0.25">
      <c r="H111" s="159">
        <v>1.1299999999999999</v>
      </c>
    </row>
    <row r="112" spans="8:8" x14ac:dyDescent="0.25">
      <c r="H112" s="159">
        <v>1.96</v>
      </c>
    </row>
    <row r="113" spans="8:8" x14ac:dyDescent="0.25">
      <c r="H113" s="159">
        <v>0.64</v>
      </c>
    </row>
    <row r="114" spans="8:8" x14ac:dyDescent="0.25">
      <c r="H114" s="159">
        <v>0.2</v>
      </c>
    </row>
    <row r="115" spans="8:8" x14ac:dyDescent="0.25">
      <c r="H115" s="159">
        <v>2.06</v>
      </c>
    </row>
    <row r="116" spans="8:8" x14ac:dyDescent="0.25">
      <c r="H116" s="159">
        <v>157</v>
      </c>
    </row>
    <row r="117" spans="8:8" x14ac:dyDescent="0.25">
      <c r="H117" s="159">
        <v>601</v>
      </c>
    </row>
    <row r="120" spans="8:8" x14ac:dyDescent="0.25">
      <c r="H120" s="159">
        <v>62.5</v>
      </c>
    </row>
    <row r="121" spans="8:8" x14ac:dyDescent="0.25">
      <c r="H121" s="159">
        <v>6.05</v>
      </c>
    </row>
    <row r="122" spans="8:8" x14ac:dyDescent="0.25">
      <c r="H122" s="159">
        <v>18</v>
      </c>
    </row>
    <row r="123" spans="8:8" x14ac:dyDescent="0.25">
      <c r="H123" s="159">
        <v>67.3</v>
      </c>
    </row>
    <row r="124" spans="8:8" x14ac:dyDescent="0.25">
      <c r="H124" s="159">
        <v>204</v>
      </c>
    </row>
    <row r="125" spans="8:8" x14ac:dyDescent="0.25">
      <c r="H125" s="159">
        <v>0.41</v>
      </c>
    </row>
    <row r="126" spans="8:8" x14ac:dyDescent="0.25">
      <c r="H126" s="159">
        <v>9.4</v>
      </c>
    </row>
    <row r="127" spans="8:8" x14ac:dyDescent="0.25">
      <c r="H127" s="159">
        <v>19.5</v>
      </c>
    </row>
    <row r="128" spans="8:8" x14ac:dyDescent="0.25">
      <c r="H128" s="159">
        <v>1.81</v>
      </c>
    </row>
    <row r="129" spans="8:8" x14ac:dyDescent="0.25">
      <c r="H129" s="159">
        <v>6.05</v>
      </c>
    </row>
    <row r="132" spans="8:8" x14ac:dyDescent="0.25">
      <c r="H132" s="159">
        <v>7.7</v>
      </c>
    </row>
    <row r="133" spans="8:8" x14ac:dyDescent="0.25">
      <c r="H133" s="159">
        <v>7.2</v>
      </c>
    </row>
    <row r="134" spans="8:8" x14ac:dyDescent="0.25">
      <c r="H134" s="159">
        <v>0.2</v>
      </c>
    </row>
    <row r="135" spans="8:8" x14ac:dyDescent="0.25">
      <c r="H135" s="159">
        <v>0.35</v>
      </c>
    </row>
    <row r="136" spans="8:8" x14ac:dyDescent="0.25">
      <c r="H136" s="159">
        <v>0.2</v>
      </c>
    </row>
    <row r="137" spans="8:8" x14ac:dyDescent="0.25">
      <c r="H137" s="159">
        <v>2.91</v>
      </c>
    </row>
    <row r="140" spans="8:8" x14ac:dyDescent="0.25">
      <c r="H140" s="159">
        <v>2.65</v>
      </c>
    </row>
    <row r="141" spans="8:8" x14ac:dyDescent="0.25">
      <c r="H141" s="159">
        <v>0.25</v>
      </c>
    </row>
    <row r="142" spans="8:8" x14ac:dyDescent="0.25">
      <c r="H142" s="159">
        <v>402.3</v>
      </c>
    </row>
    <row r="143" spans="8:8" x14ac:dyDescent="0.25">
      <c r="H143" s="159">
        <v>10.9</v>
      </c>
    </row>
    <row r="144" spans="8:8" x14ac:dyDescent="0.25">
      <c r="H144" s="159">
        <v>17</v>
      </c>
    </row>
    <row r="145" spans="8:8" x14ac:dyDescent="0.25">
      <c r="H145" s="159">
        <v>4.62</v>
      </c>
    </row>
    <row r="146" spans="8:8" x14ac:dyDescent="0.25">
      <c r="H146" s="159">
        <v>13.5</v>
      </c>
    </row>
    <row r="147" spans="8:8" x14ac:dyDescent="0.25">
      <c r="H147" s="159">
        <v>130</v>
      </c>
    </row>
    <row r="150" spans="8:8" x14ac:dyDescent="0.25">
      <c r="H150" s="159">
        <v>0.2</v>
      </c>
    </row>
    <row r="151" spans="8:8" x14ac:dyDescent="0.25">
      <c r="H151" s="159">
        <v>1.62</v>
      </c>
    </row>
    <row r="152" spans="8:8" x14ac:dyDescent="0.25">
      <c r="H152" s="159">
        <v>2.02</v>
      </c>
    </row>
    <row r="153" spans="8:8" x14ac:dyDescent="0.25">
      <c r="H153" s="159">
        <v>2.88</v>
      </c>
    </row>
    <row r="154" spans="8:8" x14ac:dyDescent="0.25">
      <c r="H154" s="159">
        <v>0.2</v>
      </c>
    </row>
    <row r="155" spans="8:8" x14ac:dyDescent="0.25">
      <c r="H155" s="159">
        <v>3</v>
      </c>
    </row>
    <row r="156" spans="8:8" x14ac:dyDescent="0.25">
      <c r="H156" s="159">
        <v>0.72</v>
      </c>
    </row>
    <row r="157" spans="8:8" x14ac:dyDescent="0.25">
      <c r="H157" s="159">
        <v>4.0599999999999996</v>
      </c>
    </row>
    <row r="158" spans="8:8" x14ac:dyDescent="0.25">
      <c r="H158" s="159">
        <v>0.2</v>
      </c>
    </row>
    <row r="159" spans="8:8" x14ac:dyDescent="0.25">
      <c r="H159" s="159">
        <v>2.2000000000000002</v>
      </c>
    </row>
    <row r="160" spans="8:8" x14ac:dyDescent="0.25">
      <c r="H160" s="159">
        <v>0.91</v>
      </c>
    </row>
    <row r="161" spans="8:8" x14ac:dyDescent="0.25">
      <c r="H161" s="159">
        <v>2.84</v>
      </c>
    </row>
    <row r="162" spans="8:8" x14ac:dyDescent="0.25">
      <c r="H162" s="159">
        <v>3.25</v>
      </c>
    </row>
    <row r="163" spans="8:8" x14ac:dyDescent="0.25">
      <c r="H163" s="159">
        <v>0.2</v>
      </c>
    </row>
    <row r="164" spans="8:8" x14ac:dyDescent="0.25">
      <c r="H164" s="159">
        <v>0.3</v>
      </c>
    </row>
    <row r="165" spans="8:8" x14ac:dyDescent="0.25">
      <c r="H165" s="159">
        <v>0.92</v>
      </c>
    </row>
    <row r="166" spans="8:8" x14ac:dyDescent="0.25">
      <c r="H166" s="159">
        <v>1.62</v>
      </c>
    </row>
    <row r="167" spans="8:8" x14ac:dyDescent="0.25">
      <c r="H167" s="159">
        <v>1.07</v>
      </c>
    </row>
    <row r="168" spans="8:8" x14ac:dyDescent="0.25">
      <c r="H168" s="159">
        <v>0.28000000000000003</v>
      </c>
    </row>
    <row r="169" spans="8:8" x14ac:dyDescent="0.25">
      <c r="H169" s="159">
        <v>1.76</v>
      </c>
    </row>
    <row r="170" spans="8:8" x14ac:dyDescent="0.25">
      <c r="H170" s="159">
        <v>4.1900000000000004</v>
      </c>
    </row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IW157" sqref="IW157"/>
    </sheetView>
  </sheetViews>
  <sheetFormatPr defaultColWidth="0" defaultRowHeight="13.8" x14ac:dyDescent="0.25"/>
  <cols>
    <col min="1" max="1" width="29.44140625" style="143" customWidth="1"/>
    <col min="2" max="2" width="2" style="25" customWidth="1"/>
    <col min="3" max="3" width="31.44140625" style="25" customWidth="1"/>
    <col min="4" max="4" width="11.21875" style="25" customWidth="1"/>
    <col min="5" max="5" width="17.44140625" style="25" bestFit="1" customWidth="1"/>
    <col min="6" max="6" width="31.109375" style="25" bestFit="1" customWidth="1"/>
    <col min="7" max="7" width="11.21875" style="25" bestFit="1" customWidth="1"/>
    <col min="8" max="8" width="22" style="25" bestFit="1" customWidth="1"/>
    <col min="9" max="9" width="1" style="25" customWidth="1"/>
    <col min="10" max="12" width="9.109375" style="25" customWidth="1"/>
    <col min="13" max="256" width="9.109375" style="144" hidden="1"/>
    <col min="257" max="257" width="28.109375" style="144" customWidth="1"/>
    <col min="258" max="258" width="3" style="144" customWidth="1"/>
    <col min="259" max="259" width="32.5546875" style="144" bestFit="1" customWidth="1"/>
    <col min="260" max="261" width="11.5546875" style="144" customWidth="1"/>
    <col min="262" max="262" width="18.88671875" style="144" bestFit="1" customWidth="1"/>
    <col min="263" max="263" width="16.109375" style="144" bestFit="1" customWidth="1"/>
    <col min="264" max="264" width="19.5546875" style="144" customWidth="1"/>
    <col min="265" max="265" width="1" style="144" customWidth="1"/>
    <col min="266" max="268" width="9.109375" style="144" customWidth="1"/>
    <col min="269" max="512" width="9.109375" style="144" hidden="1"/>
    <col min="513" max="513" width="28.109375" style="144" customWidth="1"/>
    <col min="514" max="514" width="3" style="144" customWidth="1"/>
    <col min="515" max="515" width="32.5546875" style="144" bestFit="1" customWidth="1"/>
    <col min="516" max="517" width="11.5546875" style="144" customWidth="1"/>
    <col min="518" max="518" width="18.88671875" style="144" bestFit="1" customWidth="1"/>
    <col min="519" max="519" width="16.109375" style="144" bestFit="1" customWidth="1"/>
    <col min="520" max="520" width="19.5546875" style="144" customWidth="1"/>
    <col min="521" max="521" width="1" style="144" customWidth="1"/>
    <col min="522" max="524" width="9.109375" style="144" customWidth="1"/>
    <col min="525" max="768" width="9.109375" style="144" hidden="1"/>
    <col min="769" max="769" width="28.109375" style="144" customWidth="1"/>
    <col min="770" max="770" width="3" style="144" customWidth="1"/>
    <col min="771" max="771" width="32.5546875" style="144" bestFit="1" customWidth="1"/>
    <col min="772" max="773" width="11.5546875" style="144" customWidth="1"/>
    <col min="774" max="774" width="18.88671875" style="144" bestFit="1" customWidth="1"/>
    <col min="775" max="775" width="16.109375" style="144" bestFit="1" customWidth="1"/>
    <col min="776" max="776" width="19.5546875" style="144" customWidth="1"/>
    <col min="777" max="777" width="1" style="144" customWidth="1"/>
    <col min="778" max="780" width="9.109375" style="144" customWidth="1"/>
    <col min="781" max="1024" width="9.109375" style="144" hidden="1"/>
    <col min="1025" max="1025" width="28.109375" style="144" customWidth="1"/>
    <col min="1026" max="1026" width="3" style="144" customWidth="1"/>
    <col min="1027" max="1027" width="32.5546875" style="144" bestFit="1" customWidth="1"/>
    <col min="1028" max="1029" width="11.5546875" style="144" customWidth="1"/>
    <col min="1030" max="1030" width="18.88671875" style="144" bestFit="1" customWidth="1"/>
    <col min="1031" max="1031" width="16.109375" style="144" bestFit="1" customWidth="1"/>
    <col min="1032" max="1032" width="19.5546875" style="144" customWidth="1"/>
    <col min="1033" max="1033" width="1" style="144" customWidth="1"/>
    <col min="1034" max="1036" width="9.109375" style="144" customWidth="1"/>
    <col min="1037" max="1280" width="9.109375" style="144" hidden="1"/>
    <col min="1281" max="1281" width="28.109375" style="144" customWidth="1"/>
    <col min="1282" max="1282" width="3" style="144" customWidth="1"/>
    <col min="1283" max="1283" width="32.5546875" style="144" bestFit="1" customWidth="1"/>
    <col min="1284" max="1285" width="11.5546875" style="144" customWidth="1"/>
    <col min="1286" max="1286" width="18.88671875" style="144" bestFit="1" customWidth="1"/>
    <col min="1287" max="1287" width="16.109375" style="144" bestFit="1" customWidth="1"/>
    <col min="1288" max="1288" width="19.5546875" style="144" customWidth="1"/>
    <col min="1289" max="1289" width="1" style="144" customWidth="1"/>
    <col min="1290" max="1292" width="9.109375" style="144" customWidth="1"/>
    <col min="1293" max="1536" width="9.109375" style="144" hidden="1"/>
    <col min="1537" max="1537" width="28.109375" style="144" customWidth="1"/>
    <col min="1538" max="1538" width="3" style="144" customWidth="1"/>
    <col min="1539" max="1539" width="32.5546875" style="144" bestFit="1" customWidth="1"/>
    <col min="1540" max="1541" width="11.5546875" style="144" customWidth="1"/>
    <col min="1542" max="1542" width="18.88671875" style="144" bestFit="1" customWidth="1"/>
    <col min="1543" max="1543" width="16.109375" style="144" bestFit="1" customWidth="1"/>
    <col min="1544" max="1544" width="19.5546875" style="144" customWidth="1"/>
    <col min="1545" max="1545" width="1" style="144" customWidth="1"/>
    <col min="1546" max="1548" width="9.109375" style="144" customWidth="1"/>
    <col min="1549" max="1792" width="9.109375" style="144" hidden="1"/>
    <col min="1793" max="1793" width="28.109375" style="144" customWidth="1"/>
    <col min="1794" max="1794" width="3" style="144" customWidth="1"/>
    <col min="1795" max="1795" width="32.5546875" style="144" bestFit="1" customWidth="1"/>
    <col min="1796" max="1797" width="11.5546875" style="144" customWidth="1"/>
    <col min="1798" max="1798" width="18.88671875" style="144" bestFit="1" customWidth="1"/>
    <col min="1799" max="1799" width="16.109375" style="144" bestFit="1" customWidth="1"/>
    <col min="1800" max="1800" width="19.5546875" style="144" customWidth="1"/>
    <col min="1801" max="1801" width="1" style="144" customWidth="1"/>
    <col min="1802" max="1804" width="9.109375" style="144" customWidth="1"/>
    <col min="1805" max="2048" width="9.109375" style="144" hidden="1"/>
    <col min="2049" max="2049" width="28.109375" style="144" customWidth="1"/>
    <col min="2050" max="2050" width="3" style="144" customWidth="1"/>
    <col min="2051" max="2051" width="32.5546875" style="144" bestFit="1" customWidth="1"/>
    <col min="2052" max="2053" width="11.5546875" style="144" customWidth="1"/>
    <col min="2054" max="2054" width="18.88671875" style="144" bestFit="1" customWidth="1"/>
    <col min="2055" max="2055" width="16.109375" style="144" bestFit="1" customWidth="1"/>
    <col min="2056" max="2056" width="19.5546875" style="144" customWidth="1"/>
    <col min="2057" max="2057" width="1" style="144" customWidth="1"/>
    <col min="2058" max="2060" width="9.109375" style="144" customWidth="1"/>
    <col min="2061" max="2304" width="9.109375" style="144" hidden="1"/>
    <col min="2305" max="2305" width="28.109375" style="144" customWidth="1"/>
    <col min="2306" max="2306" width="3" style="144" customWidth="1"/>
    <col min="2307" max="2307" width="32.5546875" style="144" bestFit="1" customWidth="1"/>
    <col min="2308" max="2309" width="11.5546875" style="144" customWidth="1"/>
    <col min="2310" max="2310" width="18.88671875" style="144" bestFit="1" customWidth="1"/>
    <col min="2311" max="2311" width="16.109375" style="144" bestFit="1" customWidth="1"/>
    <col min="2312" max="2312" width="19.5546875" style="144" customWidth="1"/>
    <col min="2313" max="2313" width="1" style="144" customWidth="1"/>
    <col min="2314" max="2316" width="9.109375" style="144" customWidth="1"/>
    <col min="2317" max="2560" width="9.109375" style="144" hidden="1"/>
    <col min="2561" max="2561" width="28.109375" style="144" customWidth="1"/>
    <col min="2562" max="2562" width="3" style="144" customWidth="1"/>
    <col min="2563" max="2563" width="32.5546875" style="144" bestFit="1" customWidth="1"/>
    <col min="2564" max="2565" width="11.5546875" style="144" customWidth="1"/>
    <col min="2566" max="2566" width="18.88671875" style="144" bestFit="1" customWidth="1"/>
    <col min="2567" max="2567" width="16.109375" style="144" bestFit="1" customWidth="1"/>
    <col min="2568" max="2568" width="19.5546875" style="144" customWidth="1"/>
    <col min="2569" max="2569" width="1" style="144" customWidth="1"/>
    <col min="2570" max="2572" width="9.109375" style="144" customWidth="1"/>
    <col min="2573" max="2816" width="9.109375" style="144" hidden="1"/>
    <col min="2817" max="2817" width="28.109375" style="144" customWidth="1"/>
    <col min="2818" max="2818" width="3" style="144" customWidth="1"/>
    <col min="2819" max="2819" width="32.5546875" style="144" bestFit="1" customWidth="1"/>
    <col min="2820" max="2821" width="11.5546875" style="144" customWidth="1"/>
    <col min="2822" max="2822" width="18.88671875" style="144" bestFit="1" customWidth="1"/>
    <col min="2823" max="2823" width="16.109375" style="144" bestFit="1" customWidth="1"/>
    <col min="2824" max="2824" width="19.5546875" style="144" customWidth="1"/>
    <col min="2825" max="2825" width="1" style="144" customWidth="1"/>
    <col min="2826" max="2828" width="9.109375" style="144" customWidth="1"/>
    <col min="2829" max="3072" width="9.109375" style="144" hidden="1"/>
    <col min="3073" max="3073" width="28.109375" style="144" customWidth="1"/>
    <col min="3074" max="3074" width="3" style="144" customWidth="1"/>
    <col min="3075" max="3075" width="32.5546875" style="144" bestFit="1" customWidth="1"/>
    <col min="3076" max="3077" width="11.5546875" style="144" customWidth="1"/>
    <col min="3078" max="3078" width="18.88671875" style="144" bestFit="1" customWidth="1"/>
    <col min="3079" max="3079" width="16.109375" style="144" bestFit="1" customWidth="1"/>
    <col min="3080" max="3080" width="19.5546875" style="144" customWidth="1"/>
    <col min="3081" max="3081" width="1" style="144" customWidth="1"/>
    <col min="3082" max="3084" width="9.109375" style="144" customWidth="1"/>
    <col min="3085" max="3328" width="9.109375" style="144" hidden="1"/>
    <col min="3329" max="3329" width="28.109375" style="144" customWidth="1"/>
    <col min="3330" max="3330" width="3" style="144" customWidth="1"/>
    <col min="3331" max="3331" width="32.5546875" style="144" bestFit="1" customWidth="1"/>
    <col min="3332" max="3333" width="11.5546875" style="144" customWidth="1"/>
    <col min="3334" max="3334" width="18.88671875" style="144" bestFit="1" customWidth="1"/>
    <col min="3335" max="3335" width="16.109375" style="144" bestFit="1" customWidth="1"/>
    <col min="3336" max="3336" width="19.5546875" style="144" customWidth="1"/>
    <col min="3337" max="3337" width="1" style="144" customWidth="1"/>
    <col min="3338" max="3340" width="9.109375" style="144" customWidth="1"/>
    <col min="3341" max="3584" width="9.109375" style="144" hidden="1"/>
    <col min="3585" max="3585" width="28.109375" style="144" customWidth="1"/>
    <col min="3586" max="3586" width="3" style="144" customWidth="1"/>
    <col min="3587" max="3587" width="32.5546875" style="144" bestFit="1" customWidth="1"/>
    <col min="3588" max="3589" width="11.5546875" style="144" customWidth="1"/>
    <col min="3590" max="3590" width="18.88671875" style="144" bestFit="1" customWidth="1"/>
    <col min="3591" max="3591" width="16.109375" style="144" bestFit="1" customWidth="1"/>
    <col min="3592" max="3592" width="19.5546875" style="144" customWidth="1"/>
    <col min="3593" max="3593" width="1" style="144" customWidth="1"/>
    <col min="3594" max="3596" width="9.109375" style="144" customWidth="1"/>
    <col min="3597" max="3840" width="9.109375" style="144" hidden="1"/>
    <col min="3841" max="3841" width="28.109375" style="144" customWidth="1"/>
    <col min="3842" max="3842" width="3" style="144" customWidth="1"/>
    <col min="3843" max="3843" width="32.5546875" style="144" bestFit="1" customWidth="1"/>
    <col min="3844" max="3845" width="11.5546875" style="144" customWidth="1"/>
    <col min="3846" max="3846" width="18.88671875" style="144" bestFit="1" customWidth="1"/>
    <col min="3847" max="3847" width="16.109375" style="144" bestFit="1" customWidth="1"/>
    <col min="3848" max="3848" width="19.5546875" style="144" customWidth="1"/>
    <col min="3849" max="3849" width="1" style="144" customWidth="1"/>
    <col min="3850" max="3852" width="9.109375" style="144" customWidth="1"/>
    <col min="3853" max="4096" width="9.109375" style="144" hidden="1"/>
    <col min="4097" max="4097" width="28.109375" style="144" customWidth="1"/>
    <col min="4098" max="4098" width="3" style="144" customWidth="1"/>
    <col min="4099" max="4099" width="32.5546875" style="144" bestFit="1" customWidth="1"/>
    <col min="4100" max="4101" width="11.5546875" style="144" customWidth="1"/>
    <col min="4102" max="4102" width="18.88671875" style="144" bestFit="1" customWidth="1"/>
    <col min="4103" max="4103" width="16.109375" style="144" bestFit="1" customWidth="1"/>
    <col min="4104" max="4104" width="19.5546875" style="144" customWidth="1"/>
    <col min="4105" max="4105" width="1" style="144" customWidth="1"/>
    <col min="4106" max="4108" width="9.109375" style="144" customWidth="1"/>
    <col min="4109" max="4352" width="9.109375" style="144" hidden="1"/>
    <col min="4353" max="4353" width="28.109375" style="144" customWidth="1"/>
    <col min="4354" max="4354" width="3" style="144" customWidth="1"/>
    <col min="4355" max="4355" width="32.5546875" style="144" bestFit="1" customWidth="1"/>
    <col min="4356" max="4357" width="11.5546875" style="144" customWidth="1"/>
    <col min="4358" max="4358" width="18.88671875" style="144" bestFit="1" customWidth="1"/>
    <col min="4359" max="4359" width="16.109375" style="144" bestFit="1" customWidth="1"/>
    <col min="4360" max="4360" width="19.5546875" style="144" customWidth="1"/>
    <col min="4361" max="4361" width="1" style="144" customWidth="1"/>
    <col min="4362" max="4364" width="9.109375" style="144" customWidth="1"/>
    <col min="4365" max="4608" width="9.109375" style="144" hidden="1"/>
    <col min="4609" max="4609" width="28.109375" style="144" customWidth="1"/>
    <col min="4610" max="4610" width="3" style="144" customWidth="1"/>
    <col min="4611" max="4611" width="32.5546875" style="144" bestFit="1" customWidth="1"/>
    <col min="4612" max="4613" width="11.5546875" style="144" customWidth="1"/>
    <col min="4614" max="4614" width="18.88671875" style="144" bestFit="1" customWidth="1"/>
    <col min="4615" max="4615" width="16.109375" style="144" bestFit="1" customWidth="1"/>
    <col min="4616" max="4616" width="19.5546875" style="144" customWidth="1"/>
    <col min="4617" max="4617" width="1" style="144" customWidth="1"/>
    <col min="4618" max="4620" width="9.109375" style="144" customWidth="1"/>
    <col min="4621" max="4864" width="9.109375" style="144" hidden="1"/>
    <col min="4865" max="4865" width="28.109375" style="144" customWidth="1"/>
    <col min="4866" max="4866" width="3" style="144" customWidth="1"/>
    <col min="4867" max="4867" width="32.5546875" style="144" bestFit="1" customWidth="1"/>
    <col min="4868" max="4869" width="11.5546875" style="144" customWidth="1"/>
    <col min="4870" max="4870" width="18.88671875" style="144" bestFit="1" customWidth="1"/>
    <col min="4871" max="4871" width="16.109375" style="144" bestFit="1" customWidth="1"/>
    <col min="4872" max="4872" width="19.5546875" style="144" customWidth="1"/>
    <col min="4873" max="4873" width="1" style="144" customWidth="1"/>
    <col min="4874" max="4876" width="9.109375" style="144" customWidth="1"/>
    <col min="4877" max="5120" width="9.109375" style="144" hidden="1"/>
    <col min="5121" max="5121" width="28.109375" style="144" customWidth="1"/>
    <col min="5122" max="5122" width="3" style="144" customWidth="1"/>
    <col min="5123" max="5123" width="32.5546875" style="144" bestFit="1" customWidth="1"/>
    <col min="5124" max="5125" width="11.5546875" style="144" customWidth="1"/>
    <col min="5126" max="5126" width="18.88671875" style="144" bestFit="1" customWidth="1"/>
    <col min="5127" max="5127" width="16.109375" style="144" bestFit="1" customWidth="1"/>
    <col min="5128" max="5128" width="19.5546875" style="144" customWidth="1"/>
    <col min="5129" max="5129" width="1" style="144" customWidth="1"/>
    <col min="5130" max="5132" width="9.109375" style="144" customWidth="1"/>
    <col min="5133" max="5376" width="9.109375" style="144" hidden="1"/>
    <col min="5377" max="5377" width="28.109375" style="144" customWidth="1"/>
    <col min="5378" max="5378" width="3" style="144" customWidth="1"/>
    <col min="5379" max="5379" width="32.5546875" style="144" bestFit="1" customWidth="1"/>
    <col min="5380" max="5381" width="11.5546875" style="144" customWidth="1"/>
    <col min="5382" max="5382" width="18.88671875" style="144" bestFit="1" customWidth="1"/>
    <col min="5383" max="5383" width="16.109375" style="144" bestFit="1" customWidth="1"/>
    <col min="5384" max="5384" width="19.5546875" style="144" customWidth="1"/>
    <col min="5385" max="5385" width="1" style="144" customWidth="1"/>
    <col min="5386" max="5388" width="9.109375" style="144" customWidth="1"/>
    <col min="5389" max="5632" width="9.109375" style="144" hidden="1"/>
    <col min="5633" max="5633" width="28.109375" style="144" customWidth="1"/>
    <col min="5634" max="5634" width="3" style="144" customWidth="1"/>
    <col min="5635" max="5635" width="32.5546875" style="144" bestFit="1" customWidth="1"/>
    <col min="5636" max="5637" width="11.5546875" style="144" customWidth="1"/>
    <col min="5638" max="5638" width="18.88671875" style="144" bestFit="1" customWidth="1"/>
    <col min="5639" max="5639" width="16.109375" style="144" bestFit="1" customWidth="1"/>
    <col min="5640" max="5640" width="19.5546875" style="144" customWidth="1"/>
    <col min="5641" max="5641" width="1" style="144" customWidth="1"/>
    <col min="5642" max="5644" width="9.109375" style="144" customWidth="1"/>
    <col min="5645" max="5888" width="9.109375" style="144" hidden="1"/>
    <col min="5889" max="5889" width="28.109375" style="144" customWidth="1"/>
    <col min="5890" max="5890" width="3" style="144" customWidth="1"/>
    <col min="5891" max="5891" width="32.5546875" style="144" bestFit="1" customWidth="1"/>
    <col min="5892" max="5893" width="11.5546875" style="144" customWidth="1"/>
    <col min="5894" max="5894" width="18.88671875" style="144" bestFit="1" customWidth="1"/>
    <col min="5895" max="5895" width="16.109375" style="144" bestFit="1" customWidth="1"/>
    <col min="5896" max="5896" width="19.5546875" style="144" customWidth="1"/>
    <col min="5897" max="5897" width="1" style="144" customWidth="1"/>
    <col min="5898" max="5900" width="9.109375" style="144" customWidth="1"/>
    <col min="5901" max="6144" width="9.109375" style="144" hidden="1"/>
    <col min="6145" max="6145" width="28.109375" style="144" customWidth="1"/>
    <col min="6146" max="6146" width="3" style="144" customWidth="1"/>
    <col min="6147" max="6147" width="32.5546875" style="144" bestFit="1" customWidth="1"/>
    <col min="6148" max="6149" width="11.5546875" style="144" customWidth="1"/>
    <col min="6150" max="6150" width="18.88671875" style="144" bestFit="1" customWidth="1"/>
    <col min="6151" max="6151" width="16.109375" style="144" bestFit="1" customWidth="1"/>
    <col min="6152" max="6152" width="19.5546875" style="144" customWidth="1"/>
    <col min="6153" max="6153" width="1" style="144" customWidth="1"/>
    <col min="6154" max="6156" width="9.109375" style="144" customWidth="1"/>
    <col min="6157" max="6400" width="9.109375" style="144" hidden="1"/>
    <col min="6401" max="6401" width="28.109375" style="144" customWidth="1"/>
    <col min="6402" max="6402" width="3" style="144" customWidth="1"/>
    <col min="6403" max="6403" width="32.5546875" style="144" bestFit="1" customWidth="1"/>
    <col min="6404" max="6405" width="11.5546875" style="144" customWidth="1"/>
    <col min="6406" max="6406" width="18.88671875" style="144" bestFit="1" customWidth="1"/>
    <col min="6407" max="6407" width="16.109375" style="144" bestFit="1" customWidth="1"/>
    <col min="6408" max="6408" width="19.5546875" style="144" customWidth="1"/>
    <col min="6409" max="6409" width="1" style="144" customWidth="1"/>
    <col min="6410" max="6412" width="9.109375" style="144" customWidth="1"/>
    <col min="6413" max="6656" width="9.109375" style="144" hidden="1"/>
    <col min="6657" max="6657" width="28.109375" style="144" customWidth="1"/>
    <col min="6658" max="6658" width="3" style="144" customWidth="1"/>
    <col min="6659" max="6659" width="32.5546875" style="144" bestFit="1" customWidth="1"/>
    <col min="6660" max="6661" width="11.5546875" style="144" customWidth="1"/>
    <col min="6662" max="6662" width="18.88671875" style="144" bestFit="1" customWidth="1"/>
    <col min="6663" max="6663" width="16.109375" style="144" bestFit="1" customWidth="1"/>
    <col min="6664" max="6664" width="19.5546875" style="144" customWidth="1"/>
    <col min="6665" max="6665" width="1" style="144" customWidth="1"/>
    <col min="6666" max="6668" width="9.109375" style="144" customWidth="1"/>
    <col min="6669" max="6912" width="9.109375" style="144" hidden="1"/>
    <col min="6913" max="6913" width="28.109375" style="144" customWidth="1"/>
    <col min="6914" max="6914" width="3" style="144" customWidth="1"/>
    <col min="6915" max="6915" width="32.5546875" style="144" bestFit="1" customWidth="1"/>
    <col min="6916" max="6917" width="11.5546875" style="144" customWidth="1"/>
    <col min="6918" max="6918" width="18.88671875" style="144" bestFit="1" customWidth="1"/>
    <col min="6919" max="6919" width="16.109375" style="144" bestFit="1" customWidth="1"/>
    <col min="6920" max="6920" width="19.5546875" style="144" customWidth="1"/>
    <col min="6921" max="6921" width="1" style="144" customWidth="1"/>
    <col min="6922" max="6924" width="9.109375" style="144" customWidth="1"/>
    <col min="6925" max="7168" width="9.109375" style="144" hidden="1"/>
    <col min="7169" max="7169" width="28.109375" style="144" customWidth="1"/>
    <col min="7170" max="7170" width="3" style="144" customWidth="1"/>
    <col min="7171" max="7171" width="32.5546875" style="144" bestFit="1" customWidth="1"/>
    <col min="7172" max="7173" width="11.5546875" style="144" customWidth="1"/>
    <col min="7174" max="7174" width="18.88671875" style="144" bestFit="1" customWidth="1"/>
    <col min="7175" max="7175" width="16.109375" style="144" bestFit="1" customWidth="1"/>
    <col min="7176" max="7176" width="19.5546875" style="144" customWidth="1"/>
    <col min="7177" max="7177" width="1" style="144" customWidth="1"/>
    <col min="7178" max="7180" width="9.109375" style="144" customWidth="1"/>
    <col min="7181" max="7424" width="9.109375" style="144" hidden="1"/>
    <col min="7425" max="7425" width="28.109375" style="144" customWidth="1"/>
    <col min="7426" max="7426" width="3" style="144" customWidth="1"/>
    <col min="7427" max="7427" width="32.5546875" style="144" bestFit="1" customWidth="1"/>
    <col min="7428" max="7429" width="11.5546875" style="144" customWidth="1"/>
    <col min="7430" max="7430" width="18.88671875" style="144" bestFit="1" customWidth="1"/>
    <col min="7431" max="7431" width="16.109375" style="144" bestFit="1" customWidth="1"/>
    <col min="7432" max="7432" width="19.5546875" style="144" customWidth="1"/>
    <col min="7433" max="7433" width="1" style="144" customWidth="1"/>
    <col min="7434" max="7436" width="9.109375" style="144" customWidth="1"/>
    <col min="7437" max="7680" width="9.109375" style="144" hidden="1"/>
    <col min="7681" max="7681" width="28.109375" style="144" customWidth="1"/>
    <col min="7682" max="7682" width="3" style="144" customWidth="1"/>
    <col min="7683" max="7683" width="32.5546875" style="144" bestFit="1" customWidth="1"/>
    <col min="7684" max="7685" width="11.5546875" style="144" customWidth="1"/>
    <col min="7686" max="7686" width="18.88671875" style="144" bestFit="1" customWidth="1"/>
    <col min="7687" max="7687" width="16.109375" style="144" bestFit="1" customWidth="1"/>
    <col min="7688" max="7688" width="19.5546875" style="144" customWidth="1"/>
    <col min="7689" max="7689" width="1" style="144" customWidth="1"/>
    <col min="7690" max="7692" width="9.109375" style="144" customWidth="1"/>
    <col min="7693" max="7936" width="9.109375" style="144" hidden="1"/>
    <col min="7937" max="7937" width="28.109375" style="144" customWidth="1"/>
    <col min="7938" max="7938" width="3" style="144" customWidth="1"/>
    <col min="7939" max="7939" width="32.5546875" style="144" bestFit="1" customWidth="1"/>
    <col min="7940" max="7941" width="11.5546875" style="144" customWidth="1"/>
    <col min="7942" max="7942" width="18.88671875" style="144" bestFit="1" customWidth="1"/>
    <col min="7943" max="7943" width="16.109375" style="144" bestFit="1" customWidth="1"/>
    <col min="7944" max="7944" width="19.5546875" style="144" customWidth="1"/>
    <col min="7945" max="7945" width="1" style="144" customWidth="1"/>
    <col min="7946" max="7948" width="9.109375" style="144" customWidth="1"/>
    <col min="7949" max="8192" width="9.109375" style="144" hidden="1"/>
    <col min="8193" max="8193" width="28.109375" style="144" customWidth="1"/>
    <col min="8194" max="8194" width="3" style="144" customWidth="1"/>
    <col min="8195" max="8195" width="32.5546875" style="144" bestFit="1" customWidth="1"/>
    <col min="8196" max="8197" width="11.5546875" style="144" customWidth="1"/>
    <col min="8198" max="8198" width="18.88671875" style="144" bestFit="1" customWidth="1"/>
    <col min="8199" max="8199" width="16.109375" style="144" bestFit="1" customWidth="1"/>
    <col min="8200" max="8200" width="19.5546875" style="144" customWidth="1"/>
    <col min="8201" max="8201" width="1" style="144" customWidth="1"/>
    <col min="8202" max="8204" width="9.109375" style="144" customWidth="1"/>
    <col min="8205" max="8448" width="9.109375" style="144" hidden="1"/>
    <col min="8449" max="8449" width="28.109375" style="144" customWidth="1"/>
    <col min="8450" max="8450" width="3" style="144" customWidth="1"/>
    <col min="8451" max="8451" width="32.5546875" style="144" bestFit="1" customWidth="1"/>
    <col min="8452" max="8453" width="11.5546875" style="144" customWidth="1"/>
    <col min="8454" max="8454" width="18.88671875" style="144" bestFit="1" customWidth="1"/>
    <col min="8455" max="8455" width="16.109375" style="144" bestFit="1" customWidth="1"/>
    <col min="8456" max="8456" width="19.5546875" style="144" customWidth="1"/>
    <col min="8457" max="8457" width="1" style="144" customWidth="1"/>
    <col min="8458" max="8460" width="9.109375" style="144" customWidth="1"/>
    <col min="8461" max="8704" width="9.109375" style="144" hidden="1"/>
    <col min="8705" max="8705" width="28.109375" style="144" customWidth="1"/>
    <col min="8706" max="8706" width="3" style="144" customWidth="1"/>
    <col min="8707" max="8707" width="32.5546875" style="144" bestFit="1" customWidth="1"/>
    <col min="8708" max="8709" width="11.5546875" style="144" customWidth="1"/>
    <col min="8710" max="8710" width="18.88671875" style="144" bestFit="1" customWidth="1"/>
    <col min="8711" max="8711" width="16.109375" style="144" bestFit="1" customWidth="1"/>
    <col min="8712" max="8712" width="19.5546875" style="144" customWidth="1"/>
    <col min="8713" max="8713" width="1" style="144" customWidth="1"/>
    <col min="8714" max="8716" width="9.109375" style="144" customWidth="1"/>
    <col min="8717" max="8960" width="9.109375" style="144" hidden="1"/>
    <col min="8961" max="8961" width="28.109375" style="144" customWidth="1"/>
    <col min="8962" max="8962" width="3" style="144" customWidth="1"/>
    <col min="8963" max="8963" width="32.5546875" style="144" bestFit="1" customWidth="1"/>
    <col min="8964" max="8965" width="11.5546875" style="144" customWidth="1"/>
    <col min="8966" max="8966" width="18.88671875" style="144" bestFit="1" customWidth="1"/>
    <col min="8967" max="8967" width="16.109375" style="144" bestFit="1" customWidth="1"/>
    <col min="8968" max="8968" width="19.5546875" style="144" customWidth="1"/>
    <col min="8969" max="8969" width="1" style="144" customWidth="1"/>
    <col min="8970" max="8972" width="9.109375" style="144" customWidth="1"/>
    <col min="8973" max="9216" width="9.109375" style="144" hidden="1"/>
    <col min="9217" max="9217" width="28.109375" style="144" customWidth="1"/>
    <col min="9218" max="9218" width="3" style="144" customWidth="1"/>
    <col min="9219" max="9219" width="32.5546875" style="144" bestFit="1" customWidth="1"/>
    <col min="9220" max="9221" width="11.5546875" style="144" customWidth="1"/>
    <col min="9222" max="9222" width="18.88671875" style="144" bestFit="1" customWidth="1"/>
    <col min="9223" max="9223" width="16.109375" style="144" bestFit="1" customWidth="1"/>
    <col min="9224" max="9224" width="19.5546875" style="144" customWidth="1"/>
    <col min="9225" max="9225" width="1" style="144" customWidth="1"/>
    <col min="9226" max="9228" width="9.109375" style="144" customWidth="1"/>
    <col min="9229" max="9472" width="9.109375" style="144" hidden="1"/>
    <col min="9473" max="9473" width="28.109375" style="144" customWidth="1"/>
    <col min="9474" max="9474" width="3" style="144" customWidth="1"/>
    <col min="9475" max="9475" width="32.5546875" style="144" bestFit="1" customWidth="1"/>
    <col min="9476" max="9477" width="11.5546875" style="144" customWidth="1"/>
    <col min="9478" max="9478" width="18.88671875" style="144" bestFit="1" customWidth="1"/>
    <col min="9479" max="9479" width="16.109375" style="144" bestFit="1" customWidth="1"/>
    <col min="9480" max="9480" width="19.5546875" style="144" customWidth="1"/>
    <col min="9481" max="9481" width="1" style="144" customWidth="1"/>
    <col min="9482" max="9484" width="9.109375" style="144" customWidth="1"/>
    <col min="9485" max="9728" width="9.109375" style="144" hidden="1"/>
    <col min="9729" max="9729" width="28.109375" style="144" customWidth="1"/>
    <col min="9730" max="9730" width="3" style="144" customWidth="1"/>
    <col min="9731" max="9731" width="32.5546875" style="144" bestFit="1" customWidth="1"/>
    <col min="9732" max="9733" width="11.5546875" style="144" customWidth="1"/>
    <col min="9734" max="9734" width="18.88671875" style="144" bestFit="1" customWidth="1"/>
    <col min="9735" max="9735" width="16.109375" style="144" bestFit="1" customWidth="1"/>
    <col min="9736" max="9736" width="19.5546875" style="144" customWidth="1"/>
    <col min="9737" max="9737" width="1" style="144" customWidth="1"/>
    <col min="9738" max="9740" width="9.109375" style="144" customWidth="1"/>
    <col min="9741" max="9984" width="9.109375" style="144" hidden="1"/>
    <col min="9985" max="9985" width="28.109375" style="144" customWidth="1"/>
    <col min="9986" max="9986" width="3" style="144" customWidth="1"/>
    <col min="9987" max="9987" width="32.5546875" style="144" bestFit="1" customWidth="1"/>
    <col min="9988" max="9989" width="11.5546875" style="144" customWidth="1"/>
    <col min="9990" max="9990" width="18.88671875" style="144" bestFit="1" customWidth="1"/>
    <col min="9991" max="9991" width="16.109375" style="144" bestFit="1" customWidth="1"/>
    <col min="9992" max="9992" width="19.5546875" style="144" customWidth="1"/>
    <col min="9993" max="9993" width="1" style="144" customWidth="1"/>
    <col min="9994" max="9996" width="9.109375" style="144" customWidth="1"/>
    <col min="9997" max="10240" width="9.109375" style="144" hidden="1"/>
    <col min="10241" max="10241" width="28.109375" style="144" customWidth="1"/>
    <col min="10242" max="10242" width="3" style="144" customWidth="1"/>
    <col min="10243" max="10243" width="32.5546875" style="144" bestFit="1" customWidth="1"/>
    <col min="10244" max="10245" width="11.5546875" style="144" customWidth="1"/>
    <col min="10246" max="10246" width="18.88671875" style="144" bestFit="1" customWidth="1"/>
    <col min="10247" max="10247" width="16.109375" style="144" bestFit="1" customWidth="1"/>
    <col min="10248" max="10248" width="19.5546875" style="144" customWidth="1"/>
    <col min="10249" max="10249" width="1" style="144" customWidth="1"/>
    <col min="10250" max="10252" width="9.109375" style="144" customWidth="1"/>
    <col min="10253" max="10496" width="9.109375" style="144" hidden="1"/>
    <col min="10497" max="10497" width="28.109375" style="144" customWidth="1"/>
    <col min="10498" max="10498" width="3" style="144" customWidth="1"/>
    <col min="10499" max="10499" width="32.5546875" style="144" bestFit="1" customWidth="1"/>
    <col min="10500" max="10501" width="11.5546875" style="144" customWidth="1"/>
    <col min="10502" max="10502" width="18.88671875" style="144" bestFit="1" customWidth="1"/>
    <col min="10503" max="10503" width="16.109375" style="144" bestFit="1" customWidth="1"/>
    <col min="10504" max="10504" width="19.5546875" style="144" customWidth="1"/>
    <col min="10505" max="10505" width="1" style="144" customWidth="1"/>
    <col min="10506" max="10508" width="9.109375" style="144" customWidth="1"/>
    <col min="10509" max="10752" width="9.109375" style="144" hidden="1"/>
    <col min="10753" max="10753" width="28.109375" style="144" customWidth="1"/>
    <col min="10754" max="10754" width="3" style="144" customWidth="1"/>
    <col min="10755" max="10755" width="32.5546875" style="144" bestFit="1" customWidth="1"/>
    <col min="10756" max="10757" width="11.5546875" style="144" customWidth="1"/>
    <col min="10758" max="10758" width="18.88671875" style="144" bestFit="1" customWidth="1"/>
    <col min="10759" max="10759" width="16.109375" style="144" bestFit="1" customWidth="1"/>
    <col min="10760" max="10760" width="19.5546875" style="144" customWidth="1"/>
    <col min="10761" max="10761" width="1" style="144" customWidth="1"/>
    <col min="10762" max="10764" width="9.109375" style="144" customWidth="1"/>
    <col min="10765" max="11008" width="9.109375" style="144" hidden="1"/>
    <col min="11009" max="11009" width="28.109375" style="144" customWidth="1"/>
    <col min="11010" max="11010" width="3" style="144" customWidth="1"/>
    <col min="11011" max="11011" width="32.5546875" style="144" bestFit="1" customWidth="1"/>
    <col min="11012" max="11013" width="11.5546875" style="144" customWidth="1"/>
    <col min="11014" max="11014" width="18.88671875" style="144" bestFit="1" customWidth="1"/>
    <col min="11015" max="11015" width="16.109375" style="144" bestFit="1" customWidth="1"/>
    <col min="11016" max="11016" width="19.5546875" style="144" customWidth="1"/>
    <col min="11017" max="11017" width="1" style="144" customWidth="1"/>
    <col min="11018" max="11020" width="9.109375" style="144" customWidth="1"/>
    <col min="11021" max="11264" width="9.109375" style="144" hidden="1"/>
    <col min="11265" max="11265" width="28.109375" style="144" customWidth="1"/>
    <col min="11266" max="11266" width="3" style="144" customWidth="1"/>
    <col min="11267" max="11267" width="32.5546875" style="144" bestFit="1" customWidth="1"/>
    <col min="11268" max="11269" width="11.5546875" style="144" customWidth="1"/>
    <col min="11270" max="11270" width="18.88671875" style="144" bestFit="1" customWidth="1"/>
    <col min="11271" max="11271" width="16.109375" style="144" bestFit="1" customWidth="1"/>
    <col min="11272" max="11272" width="19.5546875" style="144" customWidth="1"/>
    <col min="11273" max="11273" width="1" style="144" customWidth="1"/>
    <col min="11274" max="11276" width="9.109375" style="144" customWidth="1"/>
    <col min="11277" max="11520" width="9.109375" style="144" hidden="1"/>
    <col min="11521" max="11521" width="28.109375" style="144" customWidth="1"/>
    <col min="11522" max="11522" width="3" style="144" customWidth="1"/>
    <col min="11523" max="11523" width="32.5546875" style="144" bestFit="1" customWidth="1"/>
    <col min="11524" max="11525" width="11.5546875" style="144" customWidth="1"/>
    <col min="11526" max="11526" width="18.88671875" style="144" bestFit="1" customWidth="1"/>
    <col min="11527" max="11527" width="16.109375" style="144" bestFit="1" customWidth="1"/>
    <col min="11528" max="11528" width="19.5546875" style="144" customWidth="1"/>
    <col min="11529" max="11529" width="1" style="144" customWidth="1"/>
    <col min="11530" max="11532" width="9.109375" style="144" customWidth="1"/>
    <col min="11533" max="11776" width="9.109375" style="144" hidden="1"/>
    <col min="11777" max="11777" width="28.109375" style="144" customWidth="1"/>
    <col min="11778" max="11778" width="3" style="144" customWidth="1"/>
    <col min="11779" max="11779" width="32.5546875" style="144" bestFit="1" customWidth="1"/>
    <col min="11780" max="11781" width="11.5546875" style="144" customWidth="1"/>
    <col min="11782" max="11782" width="18.88671875" style="144" bestFit="1" customWidth="1"/>
    <col min="11783" max="11783" width="16.109375" style="144" bestFit="1" customWidth="1"/>
    <col min="11784" max="11784" width="19.5546875" style="144" customWidth="1"/>
    <col min="11785" max="11785" width="1" style="144" customWidth="1"/>
    <col min="11786" max="11788" width="9.109375" style="144" customWidth="1"/>
    <col min="11789" max="12032" width="9.109375" style="144" hidden="1"/>
    <col min="12033" max="12033" width="28.109375" style="144" customWidth="1"/>
    <col min="12034" max="12034" width="3" style="144" customWidth="1"/>
    <col min="12035" max="12035" width="32.5546875" style="144" bestFit="1" customWidth="1"/>
    <col min="12036" max="12037" width="11.5546875" style="144" customWidth="1"/>
    <col min="12038" max="12038" width="18.88671875" style="144" bestFit="1" customWidth="1"/>
    <col min="12039" max="12039" width="16.109375" style="144" bestFit="1" customWidth="1"/>
    <col min="12040" max="12040" width="19.5546875" style="144" customWidth="1"/>
    <col min="12041" max="12041" width="1" style="144" customWidth="1"/>
    <col min="12042" max="12044" width="9.109375" style="144" customWidth="1"/>
    <col min="12045" max="12288" width="9.109375" style="144" hidden="1"/>
    <col min="12289" max="12289" width="28.109375" style="144" customWidth="1"/>
    <col min="12290" max="12290" width="3" style="144" customWidth="1"/>
    <col min="12291" max="12291" width="32.5546875" style="144" bestFit="1" customWidth="1"/>
    <col min="12292" max="12293" width="11.5546875" style="144" customWidth="1"/>
    <col min="12294" max="12294" width="18.88671875" style="144" bestFit="1" customWidth="1"/>
    <col min="12295" max="12295" width="16.109375" style="144" bestFit="1" customWidth="1"/>
    <col min="12296" max="12296" width="19.5546875" style="144" customWidth="1"/>
    <col min="12297" max="12297" width="1" style="144" customWidth="1"/>
    <col min="12298" max="12300" width="9.109375" style="144" customWidth="1"/>
    <col min="12301" max="12544" width="9.109375" style="144" hidden="1"/>
    <col min="12545" max="12545" width="28.109375" style="144" customWidth="1"/>
    <col min="12546" max="12546" width="3" style="144" customWidth="1"/>
    <col min="12547" max="12547" width="32.5546875" style="144" bestFit="1" customWidth="1"/>
    <col min="12548" max="12549" width="11.5546875" style="144" customWidth="1"/>
    <col min="12550" max="12550" width="18.88671875" style="144" bestFit="1" customWidth="1"/>
    <col min="12551" max="12551" width="16.109375" style="144" bestFit="1" customWidth="1"/>
    <col min="12552" max="12552" width="19.5546875" style="144" customWidth="1"/>
    <col min="12553" max="12553" width="1" style="144" customWidth="1"/>
    <col min="12554" max="12556" width="9.109375" style="144" customWidth="1"/>
    <col min="12557" max="12800" width="9.109375" style="144" hidden="1"/>
    <col min="12801" max="12801" width="28.109375" style="144" customWidth="1"/>
    <col min="12802" max="12802" width="3" style="144" customWidth="1"/>
    <col min="12803" max="12803" width="32.5546875" style="144" bestFit="1" customWidth="1"/>
    <col min="12804" max="12805" width="11.5546875" style="144" customWidth="1"/>
    <col min="12806" max="12806" width="18.88671875" style="144" bestFit="1" customWidth="1"/>
    <col min="12807" max="12807" width="16.109375" style="144" bestFit="1" customWidth="1"/>
    <col min="12808" max="12808" width="19.5546875" style="144" customWidth="1"/>
    <col min="12809" max="12809" width="1" style="144" customWidth="1"/>
    <col min="12810" max="12812" width="9.109375" style="144" customWidth="1"/>
    <col min="12813" max="13056" width="9.109375" style="144" hidden="1"/>
    <col min="13057" max="13057" width="28.109375" style="144" customWidth="1"/>
    <col min="13058" max="13058" width="3" style="144" customWidth="1"/>
    <col min="13059" max="13059" width="32.5546875" style="144" bestFit="1" customWidth="1"/>
    <col min="13060" max="13061" width="11.5546875" style="144" customWidth="1"/>
    <col min="13062" max="13062" width="18.88671875" style="144" bestFit="1" customWidth="1"/>
    <col min="13063" max="13063" width="16.109375" style="144" bestFit="1" customWidth="1"/>
    <col min="13064" max="13064" width="19.5546875" style="144" customWidth="1"/>
    <col min="13065" max="13065" width="1" style="144" customWidth="1"/>
    <col min="13066" max="13068" width="9.109375" style="144" customWidth="1"/>
    <col min="13069" max="13312" width="9.109375" style="144" hidden="1"/>
    <col min="13313" max="13313" width="28.109375" style="144" customWidth="1"/>
    <col min="13314" max="13314" width="3" style="144" customWidth="1"/>
    <col min="13315" max="13315" width="32.5546875" style="144" bestFit="1" customWidth="1"/>
    <col min="13316" max="13317" width="11.5546875" style="144" customWidth="1"/>
    <col min="13318" max="13318" width="18.88671875" style="144" bestFit="1" customWidth="1"/>
    <col min="13319" max="13319" width="16.109375" style="144" bestFit="1" customWidth="1"/>
    <col min="13320" max="13320" width="19.5546875" style="144" customWidth="1"/>
    <col min="13321" max="13321" width="1" style="144" customWidth="1"/>
    <col min="13322" max="13324" width="9.109375" style="144" customWidth="1"/>
    <col min="13325" max="13568" width="9.109375" style="144" hidden="1"/>
    <col min="13569" max="13569" width="28.109375" style="144" customWidth="1"/>
    <col min="13570" max="13570" width="3" style="144" customWidth="1"/>
    <col min="13571" max="13571" width="32.5546875" style="144" bestFit="1" customWidth="1"/>
    <col min="13572" max="13573" width="11.5546875" style="144" customWidth="1"/>
    <col min="13574" max="13574" width="18.88671875" style="144" bestFit="1" customWidth="1"/>
    <col min="13575" max="13575" width="16.109375" style="144" bestFit="1" customWidth="1"/>
    <col min="13576" max="13576" width="19.5546875" style="144" customWidth="1"/>
    <col min="13577" max="13577" width="1" style="144" customWidth="1"/>
    <col min="13578" max="13580" width="9.109375" style="144" customWidth="1"/>
    <col min="13581" max="13824" width="9.109375" style="144" hidden="1"/>
    <col min="13825" max="13825" width="28.109375" style="144" customWidth="1"/>
    <col min="13826" max="13826" width="3" style="144" customWidth="1"/>
    <col min="13827" max="13827" width="32.5546875" style="144" bestFit="1" customWidth="1"/>
    <col min="13828" max="13829" width="11.5546875" style="144" customWidth="1"/>
    <col min="13830" max="13830" width="18.88671875" style="144" bestFit="1" customWidth="1"/>
    <col min="13831" max="13831" width="16.109375" style="144" bestFit="1" customWidth="1"/>
    <col min="13832" max="13832" width="19.5546875" style="144" customWidth="1"/>
    <col min="13833" max="13833" width="1" style="144" customWidth="1"/>
    <col min="13834" max="13836" width="9.109375" style="144" customWidth="1"/>
    <col min="13837" max="14080" width="9.109375" style="144" hidden="1"/>
    <col min="14081" max="14081" width="28.109375" style="144" customWidth="1"/>
    <col min="14082" max="14082" width="3" style="144" customWidth="1"/>
    <col min="14083" max="14083" width="32.5546875" style="144" bestFit="1" customWidth="1"/>
    <col min="14084" max="14085" width="11.5546875" style="144" customWidth="1"/>
    <col min="14086" max="14086" width="18.88671875" style="144" bestFit="1" customWidth="1"/>
    <col min="14087" max="14087" width="16.109375" style="144" bestFit="1" customWidth="1"/>
    <col min="14088" max="14088" width="19.5546875" style="144" customWidth="1"/>
    <col min="14089" max="14089" width="1" style="144" customWidth="1"/>
    <col min="14090" max="14092" width="9.109375" style="144" customWidth="1"/>
    <col min="14093" max="14336" width="9.109375" style="144" hidden="1"/>
    <col min="14337" max="14337" width="28.109375" style="144" customWidth="1"/>
    <col min="14338" max="14338" width="3" style="144" customWidth="1"/>
    <col min="14339" max="14339" width="32.5546875" style="144" bestFit="1" customWidth="1"/>
    <col min="14340" max="14341" width="11.5546875" style="144" customWidth="1"/>
    <col min="14342" max="14342" width="18.88671875" style="144" bestFit="1" customWidth="1"/>
    <col min="14343" max="14343" width="16.109375" style="144" bestFit="1" customWidth="1"/>
    <col min="14344" max="14344" width="19.5546875" style="144" customWidth="1"/>
    <col min="14345" max="14345" width="1" style="144" customWidth="1"/>
    <col min="14346" max="14348" width="9.109375" style="144" customWidth="1"/>
    <col min="14349" max="14592" width="9.109375" style="144" hidden="1"/>
    <col min="14593" max="14593" width="28.109375" style="144" customWidth="1"/>
    <col min="14594" max="14594" width="3" style="144" customWidth="1"/>
    <col min="14595" max="14595" width="32.5546875" style="144" bestFit="1" customWidth="1"/>
    <col min="14596" max="14597" width="11.5546875" style="144" customWidth="1"/>
    <col min="14598" max="14598" width="18.88671875" style="144" bestFit="1" customWidth="1"/>
    <col min="14599" max="14599" width="16.109375" style="144" bestFit="1" customWidth="1"/>
    <col min="14600" max="14600" width="19.5546875" style="144" customWidth="1"/>
    <col min="14601" max="14601" width="1" style="144" customWidth="1"/>
    <col min="14602" max="14604" width="9.109375" style="144" customWidth="1"/>
    <col min="14605" max="14848" width="9.109375" style="144" hidden="1"/>
    <col min="14849" max="14849" width="28.109375" style="144" customWidth="1"/>
    <col min="14850" max="14850" width="3" style="144" customWidth="1"/>
    <col min="14851" max="14851" width="32.5546875" style="144" bestFit="1" customWidth="1"/>
    <col min="14852" max="14853" width="11.5546875" style="144" customWidth="1"/>
    <col min="14854" max="14854" width="18.88671875" style="144" bestFit="1" customWidth="1"/>
    <col min="14855" max="14855" width="16.109375" style="144" bestFit="1" customWidth="1"/>
    <col min="14856" max="14856" width="19.5546875" style="144" customWidth="1"/>
    <col min="14857" max="14857" width="1" style="144" customWidth="1"/>
    <col min="14858" max="14860" width="9.109375" style="144" customWidth="1"/>
    <col min="14861" max="15104" width="9.109375" style="144" hidden="1"/>
    <col min="15105" max="15105" width="28.109375" style="144" customWidth="1"/>
    <col min="15106" max="15106" width="3" style="144" customWidth="1"/>
    <col min="15107" max="15107" width="32.5546875" style="144" bestFit="1" customWidth="1"/>
    <col min="15108" max="15109" width="11.5546875" style="144" customWidth="1"/>
    <col min="15110" max="15110" width="18.88671875" style="144" bestFit="1" customWidth="1"/>
    <col min="15111" max="15111" width="16.109375" style="144" bestFit="1" customWidth="1"/>
    <col min="15112" max="15112" width="19.5546875" style="144" customWidth="1"/>
    <col min="15113" max="15113" width="1" style="144" customWidth="1"/>
    <col min="15114" max="15116" width="9.109375" style="144" customWidth="1"/>
    <col min="15117" max="15360" width="9.109375" style="144" hidden="1"/>
    <col min="15361" max="15361" width="28.109375" style="144" customWidth="1"/>
    <col min="15362" max="15362" width="3" style="144" customWidth="1"/>
    <col min="15363" max="15363" width="32.5546875" style="144" bestFit="1" customWidth="1"/>
    <col min="15364" max="15365" width="11.5546875" style="144" customWidth="1"/>
    <col min="15366" max="15366" width="18.88671875" style="144" bestFit="1" customWidth="1"/>
    <col min="15367" max="15367" width="16.109375" style="144" bestFit="1" customWidth="1"/>
    <col min="15368" max="15368" width="19.5546875" style="144" customWidth="1"/>
    <col min="15369" max="15369" width="1" style="144" customWidth="1"/>
    <col min="15370" max="15372" width="9.109375" style="144" customWidth="1"/>
    <col min="15373" max="15616" width="9.109375" style="144" hidden="1"/>
    <col min="15617" max="15617" width="28.109375" style="144" customWidth="1"/>
    <col min="15618" max="15618" width="3" style="144" customWidth="1"/>
    <col min="15619" max="15619" width="32.5546875" style="144" bestFit="1" customWidth="1"/>
    <col min="15620" max="15621" width="11.5546875" style="144" customWidth="1"/>
    <col min="15622" max="15622" width="18.88671875" style="144" bestFit="1" customWidth="1"/>
    <col min="15623" max="15623" width="16.109375" style="144" bestFit="1" customWidth="1"/>
    <col min="15624" max="15624" width="19.5546875" style="144" customWidth="1"/>
    <col min="15625" max="15625" width="1" style="144" customWidth="1"/>
    <col min="15626" max="15628" width="9.109375" style="144" customWidth="1"/>
    <col min="15629" max="15872" width="9.109375" style="144" hidden="1"/>
    <col min="15873" max="15873" width="28.109375" style="144" customWidth="1"/>
    <col min="15874" max="15874" width="3" style="144" customWidth="1"/>
    <col min="15875" max="15875" width="32.5546875" style="144" bestFit="1" customWidth="1"/>
    <col min="15876" max="15877" width="11.5546875" style="144" customWidth="1"/>
    <col min="15878" max="15878" width="18.88671875" style="144" bestFit="1" customWidth="1"/>
    <col min="15879" max="15879" width="16.109375" style="144" bestFit="1" customWidth="1"/>
    <col min="15880" max="15880" width="19.5546875" style="144" customWidth="1"/>
    <col min="15881" max="15881" width="1" style="144" customWidth="1"/>
    <col min="15882" max="15884" width="9.109375" style="144" customWidth="1"/>
    <col min="15885" max="16128" width="9.109375" style="144" hidden="1"/>
    <col min="16129" max="16129" width="28.109375" style="144" customWidth="1"/>
    <col min="16130" max="16130" width="3" style="144" customWidth="1"/>
    <col min="16131" max="16131" width="32.5546875" style="144" bestFit="1" customWidth="1"/>
    <col min="16132" max="16133" width="11.5546875" style="144" customWidth="1"/>
    <col min="16134" max="16134" width="18.88671875" style="144" bestFit="1" customWidth="1"/>
    <col min="16135" max="16135" width="16.109375" style="144" bestFit="1" customWidth="1"/>
    <col min="16136" max="16136" width="19.5546875" style="144" customWidth="1"/>
    <col min="16137" max="16137" width="1" style="144" customWidth="1"/>
    <col min="16138" max="16140" width="9.109375" style="144" customWidth="1"/>
    <col min="16141" max="16384" width="9.109375" style="144" hidden="1"/>
  </cols>
  <sheetData>
    <row r="1" spans="1:12" ht="34.5" customHeight="1" x14ac:dyDescent="0.2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8" customHeight="1" x14ac:dyDescent="0.25">
      <c r="A2" s="145"/>
      <c r="B2" s="23"/>
      <c r="C2" s="190" t="s">
        <v>273</v>
      </c>
      <c r="D2" s="190"/>
      <c r="E2" s="190"/>
      <c r="F2" s="190"/>
      <c r="G2" s="190"/>
      <c r="H2" s="191"/>
      <c r="I2" s="146"/>
      <c r="J2" s="146"/>
      <c r="K2" s="146"/>
      <c r="L2" s="146"/>
    </row>
    <row r="3" spans="1:12" ht="13.8" customHeight="1" x14ac:dyDescent="0.25">
      <c r="B3" s="24"/>
      <c r="D3" s="26" t="s">
        <v>231</v>
      </c>
      <c r="E3" s="26" t="s">
        <v>232</v>
      </c>
      <c r="F3" s="27" t="s">
        <v>233</v>
      </c>
      <c r="G3" s="27" t="s">
        <v>234</v>
      </c>
      <c r="H3" s="28" t="s">
        <v>235</v>
      </c>
      <c r="I3" s="144"/>
      <c r="J3" s="144"/>
      <c r="K3" s="144"/>
      <c r="L3" s="144"/>
    </row>
    <row r="4" spans="1:12" ht="14.25" customHeight="1" x14ac:dyDescent="0.25">
      <c r="B4" s="29"/>
      <c r="C4" s="30" t="s">
        <v>236</v>
      </c>
      <c r="D4" s="31">
        <v>29310.17</v>
      </c>
      <c r="E4" s="31">
        <v>29696.39</v>
      </c>
      <c r="F4" s="32">
        <v>1.3005621221973501E-2</v>
      </c>
      <c r="G4" s="31">
        <v>27915.07</v>
      </c>
      <c r="H4" s="33">
        <f>D4/G4-1</f>
        <v>4.9976589705847063E-2</v>
      </c>
      <c r="I4" s="144"/>
      <c r="J4" s="144"/>
      <c r="K4" s="144"/>
      <c r="L4" s="144"/>
    </row>
    <row r="5" spans="1:12" ht="14.25" customHeight="1" x14ac:dyDescent="0.25">
      <c r="B5" s="29"/>
      <c r="C5" s="30" t="s">
        <v>237</v>
      </c>
      <c r="D5" s="34">
        <v>53804.46</v>
      </c>
      <c r="E5" s="34">
        <v>54520.2</v>
      </c>
      <c r="F5" s="32">
        <v>1.3127978253931499E-2</v>
      </c>
      <c r="G5" s="34">
        <v>51251.06</v>
      </c>
      <c r="H5" s="33">
        <f>D5/G5-1</f>
        <v>4.9821408571842252E-2</v>
      </c>
      <c r="I5" s="144"/>
      <c r="J5" s="144"/>
      <c r="K5" s="144"/>
      <c r="L5" s="144"/>
    </row>
    <row r="6" spans="1:12" ht="11.25" customHeight="1" x14ac:dyDescent="0.25">
      <c r="B6" s="24"/>
      <c r="C6" s="35"/>
      <c r="D6" s="36"/>
      <c r="E6" s="36"/>
      <c r="F6" s="36"/>
      <c r="G6" s="36"/>
      <c r="H6" s="37"/>
      <c r="I6" s="144"/>
      <c r="J6" s="144"/>
      <c r="K6" s="144"/>
      <c r="L6" s="144"/>
    </row>
    <row r="7" spans="1:12" ht="13.8" customHeight="1" x14ac:dyDescent="0.25">
      <c r="B7" s="29"/>
      <c r="C7" s="38"/>
      <c r="D7" s="192" t="s">
        <v>270</v>
      </c>
      <c r="E7" s="193"/>
      <c r="F7" s="193"/>
      <c r="G7" s="192" t="s">
        <v>271</v>
      </c>
      <c r="H7" s="194"/>
      <c r="I7" s="144"/>
      <c r="J7" s="144"/>
      <c r="K7" s="144"/>
      <c r="L7" s="144"/>
    </row>
    <row r="8" spans="1:12" ht="13.8" customHeight="1" x14ac:dyDescent="0.25">
      <c r="B8" s="29"/>
      <c r="C8" s="30" t="s">
        <v>238</v>
      </c>
      <c r="D8" s="195">
        <v>172904813</v>
      </c>
      <c r="E8" s="195"/>
      <c r="F8" s="195"/>
      <c r="G8" s="195">
        <v>125860855</v>
      </c>
      <c r="H8" s="196"/>
      <c r="I8" s="144"/>
      <c r="J8" s="144"/>
      <c r="K8" s="144"/>
      <c r="L8" s="144"/>
    </row>
    <row r="9" spans="1:12" ht="13.8" customHeight="1" x14ac:dyDescent="0.25">
      <c r="B9" s="29"/>
      <c r="C9" s="30" t="s">
        <v>239</v>
      </c>
      <c r="D9" s="188">
        <v>3765472514.96</v>
      </c>
      <c r="E9" s="188"/>
      <c r="F9" s="188"/>
      <c r="G9" s="188">
        <v>3602638747.7600002</v>
      </c>
      <c r="H9" s="189"/>
      <c r="I9" s="144"/>
      <c r="J9" s="144"/>
      <c r="K9" s="144"/>
      <c r="L9" s="144"/>
    </row>
    <row r="10" spans="1:12" ht="13.8" customHeight="1" x14ac:dyDescent="0.25">
      <c r="B10" s="29"/>
      <c r="C10" s="30" t="s">
        <v>240</v>
      </c>
      <c r="D10" s="195">
        <v>3077</v>
      </c>
      <c r="E10" s="195"/>
      <c r="F10" s="195"/>
      <c r="G10" s="195">
        <v>2670</v>
      </c>
      <c r="H10" s="196"/>
      <c r="I10" s="144"/>
      <c r="J10" s="144"/>
      <c r="K10" s="147"/>
      <c r="L10" s="144"/>
    </row>
    <row r="11" spans="1:12" ht="13.8" customHeight="1" x14ac:dyDescent="0.25">
      <c r="B11" s="29"/>
      <c r="C11" s="30" t="s">
        <v>241</v>
      </c>
      <c r="D11" s="195">
        <v>13</v>
      </c>
      <c r="E11" s="195"/>
      <c r="F11" s="195"/>
      <c r="G11" s="195">
        <v>17</v>
      </c>
      <c r="H11" s="196"/>
      <c r="I11" s="144"/>
      <c r="J11" s="144"/>
      <c r="K11" s="144"/>
      <c r="L11" s="144"/>
    </row>
    <row r="12" spans="1:12" ht="13.8" customHeight="1" x14ac:dyDescent="0.25">
      <c r="B12" s="29"/>
      <c r="C12" s="30" t="s">
        <v>242</v>
      </c>
      <c r="D12" s="195">
        <v>18</v>
      </c>
      <c r="E12" s="195"/>
      <c r="F12" s="195"/>
      <c r="G12" s="195">
        <v>15</v>
      </c>
      <c r="H12" s="196"/>
      <c r="I12" s="144"/>
      <c r="J12" s="144"/>
      <c r="K12" s="144"/>
      <c r="L12" s="144"/>
    </row>
    <row r="13" spans="1:12" ht="17.25" customHeight="1" x14ac:dyDescent="0.25">
      <c r="B13" s="24"/>
      <c r="C13" s="39" t="s">
        <v>243</v>
      </c>
      <c r="D13" s="27" t="s">
        <v>245</v>
      </c>
      <c r="E13" s="40" t="s">
        <v>246</v>
      </c>
      <c r="F13" s="39" t="s">
        <v>244</v>
      </c>
      <c r="G13" s="27" t="s">
        <v>245</v>
      </c>
      <c r="H13" s="28" t="s">
        <v>246</v>
      </c>
      <c r="I13" s="144"/>
      <c r="J13" s="144"/>
      <c r="K13" s="144"/>
      <c r="L13" s="144"/>
    </row>
    <row r="14" spans="1:12" ht="13.8" customHeight="1" x14ac:dyDescent="0.25">
      <c r="B14" s="24"/>
      <c r="C14" s="25" t="s">
        <v>268</v>
      </c>
      <c r="D14" s="41">
        <v>9.9447513812154664E-2</v>
      </c>
      <c r="E14" s="42">
        <v>1.99</v>
      </c>
      <c r="F14" s="43" t="s">
        <v>133</v>
      </c>
      <c r="G14" s="44">
        <v>0.1</v>
      </c>
      <c r="H14" s="45">
        <v>1.89</v>
      </c>
      <c r="I14" s="144"/>
      <c r="J14" s="144"/>
      <c r="K14" s="144"/>
      <c r="L14" s="144"/>
    </row>
    <row r="15" spans="1:12" ht="13.8" customHeight="1" x14ac:dyDescent="0.25">
      <c r="B15" s="24"/>
      <c r="C15" s="25" t="s">
        <v>274</v>
      </c>
      <c r="D15" s="41">
        <v>9.7560975609756184E-2</v>
      </c>
      <c r="E15" s="42">
        <v>0.45</v>
      </c>
      <c r="F15" s="43" t="s">
        <v>275</v>
      </c>
      <c r="G15" s="44">
        <v>6.6666666666666499E-2</v>
      </c>
      <c r="H15" s="45">
        <v>0.28000000000000003</v>
      </c>
      <c r="I15" s="144"/>
      <c r="J15" s="144"/>
      <c r="K15" s="144"/>
      <c r="L15" s="144"/>
    </row>
    <row r="16" spans="1:12" ht="13.8" customHeight="1" x14ac:dyDescent="0.25">
      <c r="B16" s="24"/>
      <c r="C16" s="25" t="s">
        <v>276</v>
      </c>
      <c r="D16" s="41">
        <v>5.990783410138234E-2</v>
      </c>
      <c r="E16" s="42">
        <v>2.2999999999999998</v>
      </c>
      <c r="F16" s="43" t="s">
        <v>264</v>
      </c>
      <c r="G16" s="44">
        <v>6.02409638554217E-2</v>
      </c>
      <c r="H16" s="45">
        <v>1560</v>
      </c>
      <c r="I16" s="144"/>
      <c r="J16" s="144"/>
      <c r="K16" s="144"/>
      <c r="L16" s="144"/>
    </row>
    <row r="17" spans="2:12" ht="13.8" customHeight="1" x14ac:dyDescent="0.25">
      <c r="B17" s="24"/>
      <c r="C17" s="25" t="s">
        <v>230</v>
      </c>
      <c r="D17" s="41">
        <v>4.1666666666666741E-2</v>
      </c>
      <c r="E17" s="42">
        <v>1</v>
      </c>
      <c r="F17" s="43" t="s">
        <v>79</v>
      </c>
      <c r="G17" s="44">
        <v>5.3677932405566703E-2</v>
      </c>
      <c r="H17" s="45">
        <v>4.76</v>
      </c>
      <c r="I17" s="144"/>
      <c r="J17" s="144"/>
      <c r="K17" s="144"/>
      <c r="L17" s="144"/>
    </row>
    <row r="18" spans="2:12" ht="13.8" customHeight="1" x14ac:dyDescent="0.25">
      <c r="B18" s="24"/>
      <c r="C18" s="25" t="s">
        <v>98</v>
      </c>
      <c r="D18" s="41">
        <v>4.081632653061229E-2</v>
      </c>
      <c r="E18" s="42">
        <v>1.02</v>
      </c>
      <c r="F18" s="43" t="s">
        <v>78</v>
      </c>
      <c r="G18" s="44">
        <v>3.8202247191011202E-2</v>
      </c>
      <c r="H18" s="45">
        <v>4.28</v>
      </c>
      <c r="I18" s="144"/>
      <c r="J18" s="144"/>
      <c r="K18" s="144"/>
      <c r="L18" s="144"/>
    </row>
    <row r="19" spans="2:12" ht="13.8" customHeight="1" x14ac:dyDescent="0.25">
      <c r="B19" s="46"/>
      <c r="C19" s="47"/>
      <c r="D19" s="47"/>
      <c r="E19" s="47"/>
      <c r="F19" s="47"/>
      <c r="G19" s="47"/>
      <c r="H19" s="48"/>
      <c r="I19" s="144"/>
      <c r="J19" s="144"/>
      <c r="K19" s="144"/>
      <c r="L19" s="144"/>
    </row>
    <row r="20" spans="2:12" x14ac:dyDescent="0.25">
      <c r="B20" s="148"/>
      <c r="C20" s="149"/>
      <c r="D20" s="150"/>
      <c r="E20" s="150"/>
      <c r="F20" s="149"/>
      <c r="G20" s="151"/>
      <c r="H20" s="151"/>
      <c r="I20" s="144"/>
      <c r="J20" s="144"/>
      <c r="K20" s="144"/>
      <c r="L20" s="144"/>
    </row>
    <row r="21" spans="2:12" x14ac:dyDescent="0.25">
      <c r="C21" s="149"/>
      <c r="D21" s="152"/>
      <c r="E21" s="152"/>
      <c r="F21" s="143"/>
      <c r="G21" s="151"/>
      <c r="H21" s="151"/>
      <c r="I21" s="144"/>
      <c r="J21" s="144"/>
      <c r="K21" s="144"/>
      <c r="L21" s="144"/>
    </row>
    <row r="22" spans="2:12" x14ac:dyDescent="0.25">
      <c r="D22" s="153"/>
      <c r="E22" s="153"/>
      <c r="F22" s="154"/>
      <c r="G22" s="143"/>
      <c r="H22" s="143"/>
      <c r="I22" s="144"/>
      <c r="J22" s="144"/>
      <c r="K22" s="144"/>
      <c r="L22" s="144"/>
    </row>
    <row r="23" spans="2:12" x14ac:dyDescent="0.25">
      <c r="D23" s="155"/>
      <c r="E23" s="155"/>
      <c r="F23" s="156"/>
      <c r="G23" s="143"/>
      <c r="H23" s="143"/>
      <c r="I23" s="144"/>
      <c r="J23" s="144"/>
      <c r="K23" s="144"/>
      <c r="L23" s="144"/>
    </row>
    <row r="24" spans="2:12" x14ac:dyDescent="0.25">
      <c r="C24" s="143"/>
      <c r="D24" s="143"/>
      <c r="E24" s="143"/>
      <c r="F24" s="143"/>
      <c r="G24" s="143"/>
      <c r="H24" s="143"/>
      <c r="I24" s="144"/>
      <c r="J24" s="144"/>
      <c r="K24" s="144"/>
      <c r="L24" s="144"/>
    </row>
    <row r="25" spans="2:12" x14ac:dyDescent="0.25">
      <c r="C25" s="154"/>
      <c r="D25" s="143"/>
      <c r="E25" s="143"/>
      <c r="F25" s="143"/>
      <c r="G25" s="143"/>
      <c r="H25" s="143"/>
      <c r="I25" s="144"/>
      <c r="J25" s="144"/>
      <c r="K25" s="144"/>
      <c r="L25" s="144"/>
    </row>
    <row r="26" spans="2:12" x14ac:dyDescent="0.25">
      <c r="C26" s="156"/>
      <c r="D26" s="143"/>
      <c r="E26" s="143"/>
      <c r="F26" s="143"/>
      <c r="G26" s="143"/>
      <c r="H26" s="143"/>
      <c r="I26" s="144"/>
      <c r="J26" s="144"/>
      <c r="K26" s="144"/>
      <c r="L26" s="144"/>
    </row>
    <row r="27" spans="2:12" x14ac:dyDescent="0.25">
      <c r="C27" s="143"/>
      <c r="D27" s="157"/>
      <c r="E27" s="143"/>
      <c r="F27" s="143"/>
      <c r="G27" s="143"/>
      <c r="H27" s="143"/>
      <c r="I27" s="144"/>
      <c r="J27" s="144"/>
      <c r="K27" s="144"/>
      <c r="L27" s="144"/>
    </row>
    <row r="28" spans="2:12" x14ac:dyDescent="0.25">
      <c r="C28" s="143"/>
      <c r="D28" s="143"/>
      <c r="E28" s="143"/>
      <c r="F28" s="143"/>
      <c r="G28" s="143"/>
      <c r="H28" s="143"/>
      <c r="I28" s="144"/>
      <c r="J28" s="144"/>
      <c r="K28" s="144"/>
      <c r="L28" s="144"/>
    </row>
    <row r="29" spans="2:12" x14ac:dyDescent="0.25">
      <c r="C29" s="143"/>
      <c r="D29" s="143"/>
      <c r="E29" s="143"/>
      <c r="F29" s="143"/>
      <c r="G29" s="143"/>
      <c r="H29" s="143"/>
      <c r="I29" s="144"/>
      <c r="J29" s="144"/>
      <c r="K29" s="144"/>
      <c r="L29" s="144"/>
    </row>
    <row r="30" spans="2:12" x14ac:dyDescent="0.25">
      <c r="C30" s="143"/>
      <c r="D30" s="143"/>
      <c r="E30" s="143"/>
      <c r="F30" s="143"/>
      <c r="G30" s="143"/>
      <c r="H30" s="143"/>
      <c r="I30" s="144"/>
      <c r="J30" s="144"/>
      <c r="K30" s="144"/>
      <c r="L30" s="144"/>
    </row>
    <row r="31" spans="2:12" x14ac:dyDescent="0.25">
      <c r="C31" s="143"/>
      <c r="D31" s="143"/>
      <c r="E31" s="143"/>
      <c r="F31" s="143"/>
      <c r="G31" s="143"/>
      <c r="H31" s="154"/>
      <c r="I31" s="144"/>
      <c r="J31" s="144"/>
      <c r="K31" s="144"/>
      <c r="L31" s="144"/>
    </row>
    <row r="32" spans="2:12" x14ac:dyDescent="0.25">
      <c r="C32" s="143"/>
      <c r="D32" s="143"/>
      <c r="E32" s="143"/>
      <c r="F32" s="143"/>
      <c r="G32" s="143"/>
      <c r="H32" s="143"/>
      <c r="I32" s="144"/>
      <c r="J32" s="144"/>
      <c r="K32" s="144"/>
      <c r="L32" s="144"/>
    </row>
    <row r="33" spans="8:12" x14ac:dyDescent="0.25">
      <c r="H33" s="143"/>
      <c r="I33" s="144"/>
      <c r="J33" s="144"/>
      <c r="K33" s="144"/>
      <c r="L33" s="144"/>
    </row>
    <row r="34" spans="8:12" x14ac:dyDescent="0.25">
      <c r="H34" s="143"/>
      <c r="I34" s="144"/>
      <c r="J34" s="144"/>
      <c r="K34" s="144"/>
      <c r="L34" s="144"/>
    </row>
    <row r="35" spans="8:12" x14ac:dyDescent="0.25">
      <c r="H35" s="154"/>
      <c r="I35" s="144"/>
      <c r="J35" s="144"/>
      <c r="K35" s="144"/>
      <c r="L35" s="144"/>
    </row>
    <row r="36" spans="8:12" x14ac:dyDescent="0.25">
      <c r="H36" s="143"/>
      <c r="I36" s="144"/>
      <c r="J36" s="144"/>
      <c r="K36" s="144"/>
      <c r="L36" s="144"/>
    </row>
    <row r="37" spans="8:12" x14ac:dyDescent="0.25">
      <c r="H37" s="143"/>
      <c r="I37" s="144"/>
      <c r="J37" s="144"/>
      <c r="K37" s="144"/>
      <c r="L37" s="144"/>
    </row>
    <row r="38" spans="8:12" x14ac:dyDescent="0.25">
      <c r="H38" s="143"/>
      <c r="I38" s="144"/>
      <c r="J38" s="144"/>
      <c r="K38" s="144"/>
      <c r="L38" s="144"/>
    </row>
    <row r="39" spans="8:12" x14ac:dyDescent="0.25">
      <c r="H39" s="143"/>
      <c r="I39" s="144"/>
      <c r="J39" s="144"/>
      <c r="K39" s="144"/>
      <c r="L39" s="144"/>
    </row>
    <row r="40" spans="8:12" x14ac:dyDescent="0.25">
      <c r="H40" s="143"/>
      <c r="I40" s="144"/>
      <c r="J40" s="144"/>
      <c r="K40" s="144"/>
      <c r="L40" s="144"/>
    </row>
    <row r="41" spans="8:12" x14ac:dyDescent="0.25">
      <c r="H41" s="143"/>
      <c r="I41" s="144"/>
      <c r="J41" s="144"/>
      <c r="K41" s="144"/>
      <c r="L41" s="144"/>
    </row>
    <row r="42" spans="8:12" x14ac:dyDescent="0.25">
      <c r="H42" s="158"/>
      <c r="I42" s="144"/>
      <c r="J42" s="144"/>
      <c r="K42" s="144"/>
      <c r="L42" s="144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64"/>
  <sheetViews>
    <sheetView zoomScaleNormal="100" workbookViewId="0">
      <selection activeCell="N241" sqref="N241"/>
    </sheetView>
  </sheetViews>
  <sheetFormatPr defaultColWidth="9.109375" defaultRowHeight="13.8" x14ac:dyDescent="0.25"/>
  <cols>
    <col min="1" max="1" width="8.44140625" style="26" customWidth="1"/>
    <col min="2" max="2" width="45" style="25" customWidth="1"/>
    <col min="3" max="4" width="13.44140625" style="25" customWidth="1"/>
    <col min="5" max="5" width="11.33203125" style="50" customWidth="1"/>
    <col min="6" max="6" width="13.109375" style="25" customWidth="1"/>
    <col min="7" max="7" width="40.6640625" style="25" customWidth="1"/>
    <col min="8" max="9" width="13.44140625" style="25" customWidth="1"/>
    <col min="10" max="10" width="11.33203125" style="50" customWidth="1"/>
    <col min="11" max="11" width="11" style="25" customWidth="1"/>
    <col min="12" max="12" width="11.5546875" style="25" bestFit="1" customWidth="1"/>
    <col min="13" max="13" width="10.109375" style="25" customWidth="1"/>
    <col min="14" max="16384" width="9.109375" style="25"/>
  </cols>
  <sheetData>
    <row r="2" spans="2:12" ht="15.6" x14ac:dyDescent="0.3">
      <c r="B2" s="197" t="s">
        <v>220</v>
      </c>
      <c r="C2" s="197"/>
      <c r="D2" s="197"/>
      <c r="E2" s="197"/>
      <c r="F2" s="197"/>
      <c r="G2" s="197"/>
      <c r="H2" s="197"/>
      <c r="I2" s="197"/>
      <c r="J2" s="197"/>
      <c r="K2" s="49"/>
      <c r="L2" s="49"/>
    </row>
    <row r="3" spans="2:12" ht="14.4" thickBot="1" x14ac:dyDescent="0.3"/>
    <row r="4" spans="2:12" x14ac:dyDescent="0.25">
      <c r="B4" s="198" t="s">
        <v>279</v>
      </c>
      <c r="C4" s="199"/>
      <c r="D4" s="199"/>
      <c r="E4" s="200"/>
    </row>
    <row r="5" spans="2:12" ht="14.4" thickBot="1" x14ac:dyDescent="0.3">
      <c r="B5" s="201" t="s">
        <v>280</v>
      </c>
      <c r="C5" s="202"/>
      <c r="D5" s="202"/>
      <c r="E5" s="203"/>
    </row>
    <row r="6" spans="2:12" x14ac:dyDescent="0.25">
      <c r="B6" s="162"/>
      <c r="C6" s="163" t="s">
        <v>281</v>
      </c>
      <c r="D6" s="163" t="s">
        <v>282</v>
      </c>
      <c r="E6" s="164"/>
    </row>
    <row r="7" spans="2:12" ht="14.4" thickBot="1" x14ac:dyDescent="0.3">
      <c r="B7" s="165"/>
      <c r="C7" s="166" t="s">
        <v>283</v>
      </c>
      <c r="D7" s="166" t="s">
        <v>283</v>
      </c>
      <c r="E7" s="167"/>
    </row>
    <row r="8" spans="2:12" x14ac:dyDescent="0.25">
      <c r="B8" s="168"/>
      <c r="C8" s="169"/>
      <c r="D8" s="169"/>
      <c r="E8" s="170"/>
    </row>
    <row r="9" spans="2:12" x14ac:dyDescent="0.25">
      <c r="B9" s="171" t="s">
        <v>284</v>
      </c>
      <c r="C9" s="172">
        <v>100211.537</v>
      </c>
      <c r="D9" s="172">
        <v>71976.255000000005</v>
      </c>
      <c r="E9" s="173">
        <f>C9/D9-1</f>
        <v>0.3922860671203301</v>
      </c>
    </row>
    <row r="10" spans="2:12" x14ac:dyDescent="0.25">
      <c r="B10" s="174" t="s">
        <v>285</v>
      </c>
      <c r="C10" s="175">
        <v>-92215.767000000007</v>
      </c>
      <c r="D10" s="175">
        <v>-66831.653000000006</v>
      </c>
      <c r="E10" s="173"/>
    </row>
    <row r="11" spans="2:12" x14ac:dyDescent="0.25">
      <c r="B11" s="176" t="s">
        <v>286</v>
      </c>
      <c r="C11" s="172">
        <v>2395.5529999999999</v>
      </c>
      <c r="D11" s="172">
        <v>325.02499999999998</v>
      </c>
      <c r="E11" s="173">
        <f>C11/D11-1</f>
        <v>6.3703653565110381</v>
      </c>
    </row>
    <row r="12" spans="2:12" ht="14.4" thickBot="1" x14ac:dyDescent="0.3">
      <c r="B12" s="177" t="s">
        <v>287</v>
      </c>
      <c r="C12" s="175">
        <v>-973.44500000000005</v>
      </c>
      <c r="D12" s="175">
        <v>14.848000000000001</v>
      </c>
      <c r="E12" s="178"/>
    </row>
    <row r="13" spans="2:12" ht="14.4" thickBot="1" x14ac:dyDescent="0.3">
      <c r="B13" s="176" t="s">
        <v>288</v>
      </c>
      <c r="C13" s="179">
        <f>SUM(C11:C12)</f>
        <v>1422.1079999999997</v>
      </c>
      <c r="D13" s="179">
        <f>SUM(D11:D12)</f>
        <v>339.87299999999999</v>
      </c>
      <c r="E13" s="180">
        <f>(C13/D13-1)</f>
        <v>3.1842335225216472</v>
      </c>
    </row>
    <row r="14" spans="2:12" ht="14.4" thickBot="1" x14ac:dyDescent="0.3">
      <c r="B14" s="181" t="s">
        <v>289</v>
      </c>
      <c r="C14" s="172" t="s">
        <v>281</v>
      </c>
      <c r="D14" s="172" t="s">
        <v>282</v>
      </c>
      <c r="E14" s="173"/>
    </row>
    <row r="15" spans="2:12" x14ac:dyDescent="0.25">
      <c r="B15" s="182" t="s">
        <v>290</v>
      </c>
      <c r="C15" s="175"/>
      <c r="D15" s="175"/>
      <c r="E15" s="173"/>
    </row>
    <row r="16" spans="2:12" x14ac:dyDescent="0.25">
      <c r="B16" s="182" t="s">
        <v>291</v>
      </c>
      <c r="C16" s="175"/>
      <c r="D16" s="175"/>
      <c r="E16" s="173"/>
    </row>
    <row r="17" spans="2:5" x14ac:dyDescent="0.25">
      <c r="B17" s="183" t="s">
        <v>292</v>
      </c>
      <c r="C17" s="175">
        <v>14977.951999999999</v>
      </c>
      <c r="D17" s="175">
        <v>14742.55</v>
      </c>
      <c r="E17" s="178">
        <f>C17/D17-1</f>
        <v>1.5967522579201088E-2</v>
      </c>
    </row>
    <row r="18" spans="2:5" x14ac:dyDescent="0.25">
      <c r="B18" s="183" t="s">
        <v>293</v>
      </c>
      <c r="C18" s="175">
        <v>667.32899999999995</v>
      </c>
      <c r="D18" s="175">
        <v>802.33299999999997</v>
      </c>
      <c r="E18" s="178">
        <f>C18/D18-1</f>
        <v>-0.16826429923734909</v>
      </c>
    </row>
    <row r="19" spans="2:5" x14ac:dyDescent="0.25">
      <c r="B19" s="183" t="s">
        <v>294</v>
      </c>
      <c r="C19" s="175">
        <v>7.0000000000000001E-3</v>
      </c>
      <c r="D19" s="175">
        <v>2.9000000000000001E-2</v>
      </c>
      <c r="E19" s="178">
        <f>C19/D19-1</f>
        <v>-0.75862068965517238</v>
      </c>
    </row>
    <row r="20" spans="2:5" x14ac:dyDescent="0.25">
      <c r="B20" s="182" t="s">
        <v>295</v>
      </c>
      <c r="C20" s="172">
        <f>SUM(C17:C19)</f>
        <v>15645.287999999999</v>
      </c>
      <c r="D20" s="172">
        <f>SUM(D17:D19)</f>
        <v>15544.912</v>
      </c>
      <c r="E20" s="173">
        <f>C20/D20-1</f>
        <v>6.4571610312105232E-3</v>
      </c>
    </row>
    <row r="21" spans="2:5" x14ac:dyDescent="0.25">
      <c r="B21" s="183"/>
      <c r="C21" s="172"/>
      <c r="D21" s="172"/>
      <c r="E21" s="173"/>
    </row>
    <row r="22" spans="2:5" x14ac:dyDescent="0.25">
      <c r="B22" s="182" t="s">
        <v>296</v>
      </c>
      <c r="C22" s="175"/>
      <c r="D22" s="175"/>
      <c r="E22" s="178"/>
    </row>
    <row r="23" spans="2:5" x14ac:dyDescent="0.25">
      <c r="B23" s="183" t="s">
        <v>297</v>
      </c>
      <c r="C23" s="175">
        <v>3291.1950000000002</v>
      </c>
      <c r="D23" s="175">
        <v>3295.8020000000001</v>
      </c>
      <c r="E23" s="178">
        <f t="shared" ref="E23:E29" si="0">C23/D23-1</f>
        <v>-1.3978388264829222E-3</v>
      </c>
    </row>
    <row r="24" spans="2:5" x14ac:dyDescent="0.25">
      <c r="B24" s="183" t="s">
        <v>298</v>
      </c>
      <c r="C24" s="175">
        <v>11.239000000000001</v>
      </c>
      <c r="D24" s="175">
        <v>9.7469999999999999</v>
      </c>
      <c r="E24" s="178">
        <f t="shared" si="0"/>
        <v>0.15307274033035823</v>
      </c>
    </row>
    <row r="25" spans="2:5" x14ac:dyDescent="0.25">
      <c r="B25" s="183" t="s">
        <v>299</v>
      </c>
      <c r="C25" s="175">
        <v>149.124</v>
      </c>
      <c r="D25" s="175">
        <v>56.414999999999999</v>
      </c>
      <c r="E25" s="178">
        <f t="shared" si="0"/>
        <v>1.643339537357086</v>
      </c>
    </row>
    <row r="26" spans="2:5" x14ac:dyDescent="0.25">
      <c r="B26" s="183" t="s">
        <v>300</v>
      </c>
      <c r="C26" s="175">
        <v>18026.022000000001</v>
      </c>
      <c r="D26" s="175">
        <v>15499.644</v>
      </c>
      <c r="E26" s="178">
        <f t="shared" si="0"/>
        <v>0.1629958726793983</v>
      </c>
    </row>
    <row r="27" spans="2:5" x14ac:dyDescent="0.25">
      <c r="B27" s="183" t="s">
        <v>301</v>
      </c>
      <c r="C27" s="175">
        <v>3216.4450000000002</v>
      </c>
      <c r="D27" s="175">
        <v>2798.7950000000001</v>
      </c>
      <c r="E27" s="178">
        <f t="shared" si="0"/>
        <v>0.1492249343020835</v>
      </c>
    </row>
    <row r="28" spans="2:5" x14ac:dyDescent="0.25">
      <c r="B28" s="182" t="s">
        <v>302</v>
      </c>
      <c r="C28" s="172">
        <f>SUM(C23:C27)</f>
        <v>24694.025000000001</v>
      </c>
      <c r="D28" s="172">
        <f>SUM(D23:D27)</f>
        <v>21660.402999999998</v>
      </c>
      <c r="E28" s="173">
        <f t="shared" si="0"/>
        <v>0.14005381155650709</v>
      </c>
    </row>
    <row r="29" spans="2:5" x14ac:dyDescent="0.25">
      <c r="B29" s="182" t="s">
        <v>303</v>
      </c>
      <c r="C29" s="172">
        <f>SUM(C28,C20)</f>
        <v>40339.313000000002</v>
      </c>
      <c r="D29" s="172">
        <f>SUM(D28,D20)</f>
        <v>37205.315000000002</v>
      </c>
      <c r="E29" s="173">
        <f t="shared" si="0"/>
        <v>8.4235222843833002E-2</v>
      </c>
    </row>
    <row r="30" spans="2:5" x14ac:dyDescent="0.25">
      <c r="B30" s="182"/>
      <c r="C30" s="172"/>
      <c r="D30" s="172"/>
      <c r="E30" s="173"/>
    </row>
    <row r="31" spans="2:5" x14ac:dyDescent="0.25">
      <c r="B31" s="182" t="s">
        <v>304</v>
      </c>
      <c r="C31" s="172"/>
      <c r="D31" s="172"/>
      <c r="E31" s="173"/>
    </row>
    <row r="32" spans="2:5" x14ac:dyDescent="0.25">
      <c r="B32" s="182" t="s">
        <v>305</v>
      </c>
      <c r="C32" s="172"/>
      <c r="D32" s="172"/>
      <c r="E32" s="173"/>
    </row>
    <row r="33" spans="2:5" x14ac:dyDescent="0.25">
      <c r="B33" s="183" t="s">
        <v>306</v>
      </c>
      <c r="C33" s="175">
        <v>6.7610000000000001</v>
      </c>
      <c r="D33" s="175">
        <v>6.6319999999999997</v>
      </c>
      <c r="E33" s="178">
        <f>C33/D33-1</f>
        <v>1.9451145958986782E-2</v>
      </c>
    </row>
    <row r="34" spans="2:5" x14ac:dyDescent="0.25">
      <c r="B34" s="183" t="s">
        <v>307</v>
      </c>
      <c r="C34" s="175">
        <v>53.476999999999997</v>
      </c>
      <c r="D34" s="175">
        <v>52.290999999999997</v>
      </c>
      <c r="E34" s="178">
        <f>C34/D34-1</f>
        <v>2.2680767244841471E-2</v>
      </c>
    </row>
    <row r="35" spans="2:5" x14ac:dyDescent="0.25">
      <c r="B35" s="183" t="s">
        <v>308</v>
      </c>
      <c r="C35" s="175">
        <v>524.25699999999995</v>
      </c>
      <c r="D35" s="175">
        <v>509.387</v>
      </c>
      <c r="E35" s="178">
        <f>C35/D35-1</f>
        <v>2.9191950324605642E-2</v>
      </c>
    </row>
    <row r="36" spans="2:5" x14ac:dyDescent="0.25">
      <c r="B36" s="183" t="s">
        <v>309</v>
      </c>
      <c r="C36" s="175">
        <v>346.06099999999998</v>
      </c>
      <c r="D36" s="175">
        <v>0</v>
      </c>
      <c r="E36" s="178">
        <v>1</v>
      </c>
    </row>
    <row r="37" spans="2:5" x14ac:dyDescent="0.25">
      <c r="B37" s="182" t="s">
        <v>310</v>
      </c>
      <c r="C37" s="172">
        <f>SUM(C33:C36)</f>
        <v>930.55599999999981</v>
      </c>
      <c r="D37" s="172">
        <f>SUM(D33:D36)</f>
        <v>568.30999999999995</v>
      </c>
      <c r="E37" s="173">
        <f>C37/D37-1</f>
        <v>0.63740916049339247</v>
      </c>
    </row>
    <row r="38" spans="2:5" x14ac:dyDescent="0.25">
      <c r="B38" s="183"/>
      <c r="C38" s="172"/>
      <c r="D38" s="172"/>
      <c r="E38" s="173"/>
    </row>
    <row r="39" spans="2:5" x14ac:dyDescent="0.25">
      <c r="B39" s="182" t="s">
        <v>311</v>
      </c>
      <c r="C39" s="175"/>
      <c r="D39" s="175"/>
      <c r="E39" s="178"/>
    </row>
    <row r="40" spans="2:5" x14ac:dyDescent="0.25">
      <c r="B40" s="183" t="s">
        <v>312</v>
      </c>
      <c r="C40" s="175">
        <v>189.32900000000001</v>
      </c>
      <c r="D40" s="175">
        <v>169.851</v>
      </c>
      <c r="E40" s="178">
        <f t="shared" ref="E40:E46" si="1">C40/D40-1</f>
        <v>0.11467698158974637</v>
      </c>
    </row>
    <row r="41" spans="2:5" x14ac:dyDescent="0.25">
      <c r="B41" s="183" t="s">
        <v>313</v>
      </c>
      <c r="C41" s="175">
        <f>16013.828+2221.108</f>
        <v>18234.936000000002</v>
      </c>
      <c r="D41" s="175">
        <v>17463.048999999999</v>
      </c>
      <c r="E41" s="178">
        <f t="shared" si="1"/>
        <v>4.4201158686550279E-2</v>
      </c>
    </row>
    <row r="42" spans="2:5" x14ac:dyDescent="0.25">
      <c r="B42" s="183" t="s">
        <v>314</v>
      </c>
      <c r="C42" s="175">
        <v>1411.105</v>
      </c>
      <c r="D42" s="175">
        <v>1411.105</v>
      </c>
      <c r="E42" s="178">
        <f t="shared" si="1"/>
        <v>0</v>
      </c>
    </row>
    <row r="43" spans="2:5" x14ac:dyDescent="0.25">
      <c r="B43" s="183" t="s">
        <v>307</v>
      </c>
      <c r="C43" s="175">
        <v>46.139000000000003</v>
      </c>
      <c r="D43" s="175">
        <v>46.139000000000003</v>
      </c>
      <c r="E43" s="178">
        <f t="shared" si="1"/>
        <v>0</v>
      </c>
    </row>
    <row r="44" spans="2:5" x14ac:dyDescent="0.25">
      <c r="B44" s="183" t="s">
        <v>315</v>
      </c>
      <c r="C44" s="175">
        <v>921.79499999999996</v>
      </c>
      <c r="D44" s="175">
        <v>363.517</v>
      </c>
      <c r="E44" s="178">
        <f t="shared" si="1"/>
        <v>1.5357686160482178</v>
      </c>
    </row>
    <row r="45" spans="2:5" x14ac:dyDescent="0.25">
      <c r="B45" s="182" t="s">
        <v>316</v>
      </c>
      <c r="C45" s="172">
        <f>SUM(C40:C44)</f>
        <v>20803.304</v>
      </c>
      <c r="D45" s="172">
        <f>SUM(D40:D44)</f>
        <v>19453.660999999996</v>
      </c>
      <c r="E45" s="173">
        <f t="shared" si="1"/>
        <v>6.9377326972028808E-2</v>
      </c>
    </row>
    <row r="46" spans="2:5" x14ac:dyDescent="0.25">
      <c r="B46" s="182" t="s">
        <v>317</v>
      </c>
      <c r="C46" s="172">
        <f>SUM(C45,C37)</f>
        <v>21733.86</v>
      </c>
      <c r="D46" s="172">
        <f>SUM(D45,D37)</f>
        <v>20021.970999999998</v>
      </c>
      <c r="E46" s="173">
        <f t="shared" si="1"/>
        <v>8.5500523400019013E-2</v>
      </c>
    </row>
    <row r="47" spans="2:5" x14ac:dyDescent="0.25">
      <c r="B47" s="182"/>
      <c r="C47" s="172"/>
      <c r="D47" s="172"/>
      <c r="E47" s="173"/>
    </row>
    <row r="48" spans="2:5" x14ac:dyDescent="0.25">
      <c r="B48" s="182" t="s">
        <v>318</v>
      </c>
      <c r="C48" s="172"/>
      <c r="D48" s="172"/>
      <c r="E48" s="173"/>
    </row>
    <row r="49" spans="1:5" x14ac:dyDescent="0.25">
      <c r="B49" s="183" t="s">
        <v>319</v>
      </c>
      <c r="C49" s="175">
        <v>162.608</v>
      </c>
      <c r="D49" s="175">
        <v>152.393</v>
      </c>
      <c r="E49" s="178">
        <f>C49/D49-1</f>
        <v>6.7030637890191924E-2</v>
      </c>
    </row>
    <row r="50" spans="1:5" ht="14.4" thickBot="1" x14ac:dyDescent="0.3">
      <c r="B50" s="183" t="s">
        <v>320</v>
      </c>
      <c r="C50" s="175">
        <v>18442.844000000001</v>
      </c>
      <c r="D50" s="175">
        <v>17030.951000000001</v>
      </c>
      <c r="E50" s="178">
        <f>C50/D50-1</f>
        <v>8.290159486689852E-2</v>
      </c>
    </row>
    <row r="51" spans="1:5" ht="14.4" thickBot="1" x14ac:dyDescent="0.3">
      <c r="B51" s="184" t="s">
        <v>321</v>
      </c>
      <c r="C51" s="179">
        <f>SUM(C49:C50)</f>
        <v>18605.452000000001</v>
      </c>
      <c r="D51" s="179">
        <f>SUM(D49:D50)</f>
        <v>17183.344000000001</v>
      </c>
      <c r="E51" s="180">
        <f>C51/D51-1</f>
        <v>8.2760840963202575E-2</v>
      </c>
    </row>
    <row r="53" spans="1:5" x14ac:dyDescent="0.25">
      <c r="B53" s="39" t="s">
        <v>332</v>
      </c>
    </row>
    <row r="54" spans="1:5" x14ac:dyDescent="0.25">
      <c r="B54" s="39"/>
    </row>
    <row r="55" spans="1:5" x14ac:dyDescent="0.25">
      <c r="A55" s="26">
        <v>1</v>
      </c>
      <c r="B55" s="39" t="s">
        <v>277</v>
      </c>
    </row>
    <row r="56" spans="1:5" x14ac:dyDescent="0.25">
      <c r="A56" s="26" t="s">
        <v>263</v>
      </c>
      <c r="B56" s="25" t="s">
        <v>278</v>
      </c>
    </row>
    <row r="57" spans="1:5" x14ac:dyDescent="0.25">
      <c r="A57" s="26" t="s">
        <v>269</v>
      </c>
      <c r="B57" s="25" t="s">
        <v>322</v>
      </c>
    </row>
    <row r="58" spans="1:5" x14ac:dyDescent="0.25">
      <c r="A58" s="51"/>
      <c r="B58" s="25" t="s">
        <v>323</v>
      </c>
    </row>
    <row r="59" spans="1:5" x14ac:dyDescent="0.25">
      <c r="B59" s="39"/>
    </row>
    <row r="60" spans="1:5" x14ac:dyDescent="0.25">
      <c r="A60" s="26">
        <v>2</v>
      </c>
      <c r="B60" s="39" t="s">
        <v>324</v>
      </c>
    </row>
    <row r="61" spans="1:5" x14ac:dyDescent="0.25">
      <c r="B61" s="25" t="s">
        <v>325</v>
      </c>
    </row>
    <row r="63" spans="1:5" x14ac:dyDescent="0.25">
      <c r="A63" s="26">
        <v>3</v>
      </c>
      <c r="B63" s="25" t="s">
        <v>326</v>
      </c>
    </row>
    <row r="64" spans="1:5" x14ac:dyDescent="0.25">
      <c r="B64" s="25" t="s">
        <v>327</v>
      </c>
    </row>
  </sheetData>
  <mergeCells count="3">
    <mergeCell ref="B2:J2"/>
    <mergeCell ref="B4:E4"/>
    <mergeCell ref="B5:E5"/>
  </mergeCells>
  <pageMargins left="0.75" right="0.75" top="1" bottom="1" header="0.5" footer="0.5"/>
  <pageSetup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5AB28A-B036-4C6C-B8F1-37D060B9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Market Indexes</vt:lpstr>
      <vt:lpstr>Details for February 17</vt:lpstr>
      <vt:lpstr>Top Trades for February 17</vt:lpstr>
      <vt:lpstr>Market Snapshot </vt:lpstr>
      <vt:lpstr>Released Result</vt:lpstr>
      <vt:lpstr>'Market Snapshot '!Print_Area</vt:lpstr>
      <vt:lpstr>'Released Result'!Print_Area</vt:lpstr>
      <vt:lpstr>'Top Trades for February 17'!Print_Area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Oluwadamilola Pase</cp:lastModifiedBy>
  <cp:revision/>
  <cp:lastPrinted>2021-09-01T15:59:46Z</cp:lastPrinted>
  <dcterms:created xsi:type="dcterms:W3CDTF">2012-06-22T13:50:04Z</dcterms:created>
  <dcterms:modified xsi:type="dcterms:W3CDTF">2023-02-17T15:37:49Z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