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October 2022/"/>
    </mc:Choice>
  </mc:AlternateContent>
  <xr:revisionPtr revIDLastSave="138" documentId="8_{D480DA7F-2A30-4EEB-971B-EFAFC384BB8E}" xr6:coauthVersionLast="47" xr6:coauthVersionMax="47" xr10:uidLastSave="{A016702F-BEA2-4E04-A358-31AE8B985961}"/>
  <bookViews>
    <workbookView xWindow="-108" yWindow="-108" windowWidth="23256" windowHeight="1245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Prices!$A$1:$I$173</definedName>
    <definedName name="_xlnm.Print_Area" localSheetId="3">'Released Result'!$B$2:$J$2</definedName>
    <definedName name="_xlnm.Print_Area" localSheetId="1">'Top Trades'!$A$1:$L$18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" l="1"/>
  <c r="D207" i="3"/>
  <c r="C207" i="3"/>
  <c r="E207" i="3" s="1"/>
  <c r="E206" i="3"/>
  <c r="E205" i="3"/>
  <c r="E204" i="3"/>
  <c r="E203" i="3"/>
  <c r="E202" i="3"/>
  <c r="D199" i="3"/>
  <c r="C199" i="3"/>
  <c r="E198" i="3"/>
  <c r="E197" i="3"/>
  <c r="E196" i="3"/>
  <c r="E195" i="3"/>
  <c r="E194" i="3"/>
  <c r="D190" i="3"/>
  <c r="C190" i="3"/>
  <c r="E190" i="3" s="1"/>
  <c r="E189" i="3"/>
  <c r="E188" i="3"/>
  <c r="E187" i="3"/>
  <c r="E186" i="3"/>
  <c r="E185" i="3"/>
  <c r="E184" i="3"/>
  <c r="E183" i="3"/>
  <c r="E182" i="3"/>
  <c r="E181" i="3"/>
  <c r="E180" i="3"/>
  <c r="E179" i="3"/>
  <c r="E178" i="3"/>
  <c r="D175" i="3"/>
  <c r="C175" i="3"/>
  <c r="E175" i="3" s="1"/>
  <c r="E173" i="3"/>
  <c r="E172" i="3"/>
  <c r="D165" i="3"/>
  <c r="C165" i="3"/>
  <c r="E164" i="3"/>
  <c r="E163" i="3"/>
  <c r="E162" i="3"/>
  <c r="E161" i="3"/>
  <c r="E160" i="3"/>
  <c r="D156" i="3"/>
  <c r="D157" i="3" s="1"/>
  <c r="C156" i="3"/>
  <c r="E155" i="3"/>
  <c r="E154" i="3"/>
  <c r="E153" i="3"/>
  <c r="E152" i="3"/>
  <c r="E151" i="3"/>
  <c r="D148" i="3"/>
  <c r="C148" i="3"/>
  <c r="E148" i="3" s="1"/>
  <c r="E147" i="3"/>
  <c r="E146" i="3"/>
  <c r="E145" i="3"/>
  <c r="E144" i="3"/>
  <c r="E143" i="3"/>
  <c r="E142" i="3"/>
  <c r="D137" i="3"/>
  <c r="C137" i="3"/>
  <c r="E137" i="3" s="1"/>
  <c r="E136" i="3"/>
  <c r="E135" i="3"/>
  <c r="E134" i="3"/>
  <c r="E133" i="3"/>
  <c r="D130" i="3"/>
  <c r="C130" i="3"/>
  <c r="E129" i="3"/>
  <c r="E128" i="3"/>
  <c r="E127" i="3"/>
  <c r="E126" i="3"/>
  <c r="E125" i="3"/>
  <c r="E124" i="3"/>
  <c r="E123" i="3"/>
  <c r="E118" i="3"/>
  <c r="E117" i="3"/>
  <c r="D115" i="3"/>
  <c r="C115" i="3"/>
  <c r="E115" i="3" s="1"/>
  <c r="E113" i="3"/>
  <c r="E111" i="3"/>
  <c r="J173" i="3"/>
  <c r="I172" i="3"/>
  <c r="I174" i="3" s="1"/>
  <c r="H172" i="3"/>
  <c r="H174" i="3" s="1"/>
  <c r="J174" i="3" s="1"/>
  <c r="J171" i="3"/>
  <c r="J170" i="3"/>
  <c r="I166" i="3"/>
  <c r="H166" i="3"/>
  <c r="H167" i="3" s="1"/>
  <c r="J165" i="3"/>
  <c r="J164" i="3"/>
  <c r="J163" i="3"/>
  <c r="J162" i="3"/>
  <c r="J161" i="3"/>
  <c r="J159" i="3"/>
  <c r="J158" i="3"/>
  <c r="I155" i="3"/>
  <c r="I167" i="3" s="1"/>
  <c r="H155" i="3"/>
  <c r="J154" i="3"/>
  <c r="J153" i="3"/>
  <c r="J152" i="3"/>
  <c r="J151" i="3"/>
  <c r="J150" i="3"/>
  <c r="J149" i="3"/>
  <c r="J148" i="3"/>
  <c r="J147" i="3"/>
  <c r="J146" i="3"/>
  <c r="J145" i="3"/>
  <c r="I140" i="3"/>
  <c r="I141" i="3" s="1"/>
  <c r="H140" i="3"/>
  <c r="J139" i="3"/>
  <c r="J138" i="3"/>
  <c r="J137" i="3"/>
  <c r="J136" i="3"/>
  <c r="J135" i="3"/>
  <c r="J134" i="3"/>
  <c r="J133" i="3"/>
  <c r="J132" i="3"/>
  <c r="I129" i="3"/>
  <c r="H129" i="3"/>
  <c r="J129" i="3" s="1"/>
  <c r="J128" i="3"/>
  <c r="J127" i="3"/>
  <c r="J126" i="3"/>
  <c r="J125" i="3"/>
  <c r="J123" i="3"/>
  <c r="J122" i="3"/>
  <c r="J121" i="3"/>
  <c r="J120" i="3"/>
  <c r="J119" i="3"/>
  <c r="J118" i="3"/>
  <c r="J117" i="3"/>
  <c r="J116" i="3"/>
  <c r="H112" i="3"/>
  <c r="I110" i="3"/>
  <c r="I112" i="3" s="1"/>
  <c r="H110" i="3"/>
  <c r="J110" i="3" s="1"/>
  <c r="J108" i="3"/>
  <c r="J107" i="3"/>
  <c r="E130" i="3" l="1"/>
  <c r="J155" i="3"/>
  <c r="D138" i="3"/>
  <c r="J112" i="3"/>
  <c r="E165" i="3"/>
  <c r="J140" i="3"/>
  <c r="C138" i="3"/>
  <c r="E138" i="3" s="1"/>
  <c r="C157" i="3"/>
  <c r="E157" i="3" s="1"/>
  <c r="E199" i="3"/>
  <c r="E156" i="3"/>
  <c r="J167" i="3"/>
  <c r="H141" i="3"/>
  <c r="J141" i="3" s="1"/>
  <c r="J166" i="3"/>
  <c r="J172" i="3"/>
  <c r="I100" i="3" l="1"/>
  <c r="H100" i="3"/>
  <c r="J100" i="3" s="1"/>
  <c r="J99" i="3"/>
  <c r="J98" i="3"/>
  <c r="J97" i="3"/>
  <c r="I93" i="3"/>
  <c r="H93" i="3"/>
  <c r="J92" i="3"/>
  <c r="J91" i="3"/>
  <c r="J90" i="3"/>
  <c r="J89" i="3"/>
  <c r="J88" i="3"/>
  <c r="J87" i="3"/>
  <c r="J86" i="3"/>
  <c r="I83" i="3"/>
  <c r="H83" i="3"/>
  <c r="J82" i="3"/>
  <c r="J81" i="3"/>
  <c r="J80" i="3"/>
  <c r="I75" i="3"/>
  <c r="H75" i="3"/>
  <c r="J74" i="3"/>
  <c r="J73" i="3"/>
  <c r="J72" i="3"/>
  <c r="J71" i="3"/>
  <c r="J70" i="3"/>
  <c r="I67" i="3"/>
  <c r="H67" i="3"/>
  <c r="J67" i="3" s="1"/>
  <c r="J65" i="3"/>
  <c r="J64" i="3"/>
  <c r="J63" i="3"/>
  <c r="I59" i="3"/>
  <c r="H59" i="3"/>
  <c r="J57" i="3"/>
  <c r="J55" i="3"/>
  <c r="D104" i="3"/>
  <c r="C104" i="3"/>
  <c r="E103" i="3"/>
  <c r="E102" i="3"/>
  <c r="E101" i="3"/>
  <c r="E100" i="3"/>
  <c r="E99" i="3"/>
  <c r="D95" i="3"/>
  <c r="C95" i="3"/>
  <c r="E94" i="3"/>
  <c r="E93" i="3"/>
  <c r="E92" i="3"/>
  <c r="E91" i="3"/>
  <c r="D88" i="3"/>
  <c r="C88" i="3"/>
  <c r="E87" i="3"/>
  <c r="E86" i="3"/>
  <c r="E85" i="3"/>
  <c r="E84" i="3"/>
  <c r="D79" i="3"/>
  <c r="C79" i="3"/>
  <c r="E78" i="3"/>
  <c r="E77" i="3"/>
  <c r="E76" i="3"/>
  <c r="E75" i="3"/>
  <c r="D72" i="3"/>
  <c r="C72" i="3"/>
  <c r="C80" i="3" s="1"/>
  <c r="E71" i="3"/>
  <c r="E70" i="3"/>
  <c r="E69" i="3"/>
  <c r="D65" i="3"/>
  <c r="C65" i="3"/>
  <c r="E63" i="3"/>
  <c r="E61" i="3"/>
  <c r="I48" i="3"/>
  <c r="H48" i="3"/>
  <c r="J47" i="3"/>
  <c r="J46" i="3"/>
  <c r="J45" i="3"/>
  <c r="J44" i="3"/>
  <c r="J43" i="3"/>
  <c r="I39" i="3"/>
  <c r="I40" i="3" s="1"/>
  <c r="H39" i="3"/>
  <c r="J38" i="3"/>
  <c r="I35" i="3"/>
  <c r="H35" i="3"/>
  <c r="J34" i="3"/>
  <c r="J33" i="3"/>
  <c r="J32" i="3"/>
  <c r="J31" i="3"/>
  <c r="I26" i="3"/>
  <c r="J26" i="3" s="1"/>
  <c r="H26" i="3"/>
  <c r="J25" i="3"/>
  <c r="J24" i="3"/>
  <c r="J23" i="3"/>
  <c r="J22" i="3"/>
  <c r="I19" i="3"/>
  <c r="H19" i="3"/>
  <c r="H27" i="3" s="1"/>
  <c r="J18" i="3"/>
  <c r="J17" i="3"/>
  <c r="I13" i="3"/>
  <c r="H13" i="3"/>
  <c r="J11" i="3"/>
  <c r="J9" i="3"/>
  <c r="D54" i="3"/>
  <c r="C54" i="3"/>
  <c r="E53" i="3"/>
  <c r="E52" i="3"/>
  <c r="E51" i="3"/>
  <c r="E50" i="3"/>
  <c r="E49" i="3"/>
  <c r="D45" i="3"/>
  <c r="C45" i="3"/>
  <c r="E44" i="3"/>
  <c r="E43" i="3"/>
  <c r="E42" i="3"/>
  <c r="E41" i="3"/>
  <c r="E40" i="3"/>
  <c r="D37" i="3"/>
  <c r="C37" i="3"/>
  <c r="E36" i="3"/>
  <c r="E35" i="3"/>
  <c r="E34" i="3"/>
  <c r="D29" i="3"/>
  <c r="C29" i="3"/>
  <c r="E28" i="3"/>
  <c r="E27" i="3"/>
  <c r="E26" i="3"/>
  <c r="E25" i="3"/>
  <c r="E24" i="3"/>
  <c r="D21" i="3"/>
  <c r="C21" i="3"/>
  <c r="E20" i="3"/>
  <c r="E19" i="3"/>
  <c r="E18" i="3"/>
  <c r="E17" i="3"/>
  <c r="E16" i="3"/>
  <c r="D12" i="3"/>
  <c r="C12" i="3"/>
  <c r="E10" i="3"/>
  <c r="E8" i="3"/>
  <c r="H40" i="3" l="1"/>
  <c r="J59" i="3"/>
  <c r="E37" i="3"/>
  <c r="E65" i="3"/>
  <c r="H94" i="3"/>
  <c r="E54" i="3"/>
  <c r="J75" i="3"/>
  <c r="D46" i="3"/>
  <c r="D96" i="3"/>
  <c r="C30" i="3"/>
  <c r="E12" i="3"/>
  <c r="I94" i="3"/>
  <c r="C96" i="3"/>
  <c r="I76" i="3"/>
  <c r="E21" i="3"/>
  <c r="D30" i="3"/>
  <c r="E88" i="3"/>
  <c r="J40" i="3"/>
  <c r="J35" i="3"/>
  <c r="I27" i="3"/>
  <c r="J27" i="3" s="1"/>
  <c r="C46" i="3"/>
  <c r="J39" i="3"/>
  <c r="J48" i="3"/>
  <c r="D80" i="3"/>
  <c r="E80" i="3" s="1"/>
  <c r="E104" i="3"/>
  <c r="J83" i="3"/>
  <c r="J93" i="3"/>
  <c r="J13" i="3"/>
  <c r="H76" i="3"/>
  <c r="E79" i="3"/>
  <c r="E72" i="3"/>
  <c r="E95" i="3"/>
  <c r="J19" i="3"/>
  <c r="E29" i="3"/>
  <c r="E45" i="3"/>
  <c r="E30" i="3" l="1"/>
  <c r="E46" i="3"/>
  <c r="J76" i="3"/>
  <c r="J94" i="3"/>
  <c r="E96" i="3"/>
  <c r="H5" i="25"/>
  <c r="H4" i="25"/>
</calcChain>
</file>

<file path=xl/sharedStrings.xml><?xml version="1.0" encoding="utf-8"?>
<sst xmlns="http://schemas.openxmlformats.org/spreadsheetml/2006/main" count="809" uniqueCount="435">
  <si>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</si>
  <si>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</si>
  <si>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</si>
  <si>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</si>
  <si>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</si>
  <si>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</si>
  <si>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</si>
  <si>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</si>
  <si>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</si>
  <si>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</si>
  <si>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</si>
  <si>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</si>
  <si>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</si>
  <si>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</si>
  <si>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</si>
  <si>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</si>
  <si>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</si>
  <si>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</si>
  <si>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</si>
  <si>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</si>
  <si>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>TRANSCORP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</si>
  <si>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</si>
  <si>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</si>
  <si>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</si>
  <si>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</si>
  <si>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</si>
  <si>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</si>
  <si>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</si>
  <si>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</si>
  <si>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</si>
  <si>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</si>
  <si>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</si>
  <si>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</si>
  <si>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</si>
  <si>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</si>
  <si>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</si>
  <si>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</si>
  <si>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</si>
  <si>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</si>
  <si>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</si>
  <si>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</si>
  <si>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</si>
  <si>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</si>
  <si>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</si>
  <si>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</si>
  <si>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</si>
  <si>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</si>
  <si>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</si>
  <si>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</si>
  <si>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</si>
  <si>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</si>
  <si>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</si>
  <si>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</si>
  <si>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</si>
  <si>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</si>
  <si>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</si>
  <si>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</si>
  <si>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</si>
  <si>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</si>
  <si>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</si>
  <si>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</si>
  <si>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</si>
  <si>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</si>
  <si>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</si>
  <si>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ACCESS HOLDINGS PLC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</si>
  <si>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</si>
  <si>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</si>
  <si>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</si>
  <si>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</si>
  <si>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</si>
  <si>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</si>
  <si>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</si>
  <si>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</si>
  <si>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</si>
  <si>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</si>
  <si>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</si>
  <si>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</si>
  <si>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</si>
  <si>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</si>
  <si>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</si>
  <si>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</si>
  <si>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</si>
  <si>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</si>
  <si>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</si>
  <si>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</si>
  <si>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</si>
  <si>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</si>
  <si>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</si>
  <si>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</si>
  <si>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</si>
  <si>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</si>
  <si>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</si>
  <si>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</si>
  <si>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</si>
  <si>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</si>
  <si>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</si>
  <si>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</si>
  <si>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</si>
  <si>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</si>
  <si>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</si>
  <si>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</si>
  <si>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</si>
  <si>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</si>
  <si>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</si>
  <si>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</si>
  <si>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</si>
  <si>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</si>
  <si>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</si>
  <si>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</si>
  <si>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</si>
  <si>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</si>
  <si>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</si>
  <si>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</si>
  <si>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</si>
  <si>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</si>
  <si>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</si>
  <si>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</si>
  <si>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</si>
  <si>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</si>
  <si>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</si>
  <si>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</si>
  <si>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</si>
  <si>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</si>
  <si>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</si>
  <si>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</si>
  <si>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</si>
  <si>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</si>
  <si>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</si>
  <si>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</si>
  <si>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</si>
  <si>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</si>
  <si>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</si>
  <si>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</si>
  <si>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</si>
  <si>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</si>
  <si>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</si>
  <si>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</si>
  <si>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</si>
  <si>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</si>
  <si>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</si>
  <si>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</si>
  <si>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</si>
  <si>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</si>
  <si>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</si>
  <si>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</si>
  <si>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</si>
  <si>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</si>
  <si>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</si>
  <si>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</si>
  <si>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</si>
  <si>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</si>
  <si>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</si>
  <si>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</si>
  <si>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</si>
  <si>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</si>
  <si>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</si>
  <si>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</si>
  <si>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</si>
  <si>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</si>
  <si>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</si>
  <si>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</si>
  <si>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</si>
  <si>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</si>
  <si>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</si>
  <si>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</si>
  <si>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</si>
  <si>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</si>
  <si>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</si>
  <si>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</si>
  <si>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</si>
  <si>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</si>
  <si>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</si>
  <si>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</si>
  <si>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</si>
  <si>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</si>
  <si>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</si>
  <si>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</si>
  <si>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</si>
  <si>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</si>
  <si>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</si>
  <si>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</si>
  <si>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</si>
  <si>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</si>
  <si>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</si>
  <si>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</si>
  <si>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</si>
  <si>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</si>
  <si>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</si>
  <si>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</si>
  <si>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</si>
  <si>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</si>
  <si>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</si>
  <si>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</si>
  <si>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</si>
  <si>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</si>
  <si>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</si>
  <si>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</si>
  <si>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</si>
  <si>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</si>
  <si>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</si>
  <si>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</si>
  <si>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</si>
  <si>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</si>
  <si>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</si>
  <si>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</si>
  <si>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</si>
  <si>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</si>
  <si>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</si>
  <si>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</si>
  <si>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</si>
  <si>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</si>
  <si>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S/N</t>
  </si>
  <si>
    <t>COMPANY</t>
  </si>
  <si>
    <t>HIGH</t>
  </si>
  <si>
    <t>LOW</t>
  </si>
  <si>
    <t>CLOSE</t>
  </si>
  <si>
    <t>VOLUME</t>
  </si>
  <si>
    <t>VALUE</t>
  </si>
  <si>
    <t>N</t>
  </si>
  <si>
    <t>MTNN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</si>
  <si>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</si>
  <si>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</si>
  <si>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</si>
  <si>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</si>
  <si>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</si>
  <si>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</si>
  <si>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</si>
  <si>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</si>
  <si>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</si>
  <si>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</si>
  <si>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</si>
  <si>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</si>
  <si>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</si>
  <si>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</si>
  <si>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</si>
  <si>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</si>
  <si>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</si>
  <si>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</si>
  <si>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</si>
  <si>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</si>
  <si>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C:\Users\opase\WSTC Financial Services Limited\Investment Research - Documents\Yetundes File\Daily Clients Report\Daily Report\2022\October 2022</t>
  </si>
  <si>
    <t>POWER, OIL &amp; GAS</t>
  </si>
  <si>
    <t>GEREGU POWER PLC</t>
  </si>
  <si>
    <t>GEREGU</t>
  </si>
  <si>
    <t>Market Snapshot - 10/27/2022</t>
  </si>
  <si>
    <t>REGENCY ASSURANCE</t>
  </si>
  <si>
    <t>SOVEREIGN TRUST</t>
  </si>
  <si>
    <t>JAPAUL GOLD</t>
  </si>
  <si>
    <t>CORNERSTONE INSURANCE</t>
  </si>
  <si>
    <t>AIRTEL AFRICA</t>
  </si>
  <si>
    <t>ZENITH BANK</t>
  </si>
  <si>
    <t>GT HOLDCO</t>
  </si>
  <si>
    <t>NIGERIAN BREWERIES</t>
  </si>
  <si>
    <t>ACCESS HOLDINGS</t>
  </si>
  <si>
    <t>PHARMA DEKO</t>
  </si>
  <si>
    <t>UNIVERSITY PRESS PLC</t>
  </si>
  <si>
    <t xml:space="preserve">AUDITED REPORT FOR SIX MONTHS ENDED SEPTEMBER 30, 2022			</t>
  </si>
  <si>
    <t>H1 2023</t>
  </si>
  <si>
    <t>H1 2022</t>
  </si>
  <si>
    <t>N'm</t>
  </si>
  <si>
    <t>Revenue</t>
  </si>
  <si>
    <t>Cost of sales</t>
  </si>
  <si>
    <t>Profit before tax</t>
  </si>
  <si>
    <t>Income tax</t>
  </si>
  <si>
    <t>Loss after tax</t>
  </si>
  <si>
    <t>Balance Sheet Information:</t>
  </si>
  <si>
    <t>FY 2022</t>
  </si>
  <si>
    <t>Assets</t>
  </si>
  <si>
    <t>Non-current assets</t>
  </si>
  <si>
    <t>Plant, property &amp; equipment</t>
  </si>
  <si>
    <t>Investment property</t>
  </si>
  <si>
    <t>Total non-current assets</t>
  </si>
  <si>
    <t>Current assets</t>
  </si>
  <si>
    <t>Inventories and work-in-progress</t>
  </si>
  <si>
    <t xml:space="preserve">Trade receivables   </t>
  </si>
  <si>
    <t>Other receivables and prepayments</t>
  </si>
  <si>
    <t xml:space="preserve">Cash and cash equivalents  </t>
  </si>
  <si>
    <t>Total current assets</t>
  </si>
  <si>
    <t>Total Assets</t>
  </si>
  <si>
    <t>Liabilities</t>
  </si>
  <si>
    <t>Current liabilities</t>
  </si>
  <si>
    <t>Trade payables</t>
  </si>
  <si>
    <t xml:space="preserve">Other payables &amp; accruals    </t>
  </si>
  <si>
    <t>Unclaimed dividend</t>
  </si>
  <si>
    <t>Current income tax liability</t>
  </si>
  <si>
    <t>Non-current liabilities</t>
  </si>
  <si>
    <t xml:space="preserve">Deferred taxation  </t>
  </si>
  <si>
    <t>Total non-current liabilities</t>
  </si>
  <si>
    <t>Total Liabilities</t>
  </si>
  <si>
    <t>Equity</t>
  </si>
  <si>
    <t>Share capital</t>
  </si>
  <si>
    <t>Share premium</t>
  </si>
  <si>
    <t>Capital reserve</t>
  </si>
  <si>
    <t>Revaluation reserves</t>
  </si>
  <si>
    <t>Revenue reserve</t>
  </si>
  <si>
    <t>Net Assets</t>
  </si>
  <si>
    <t>NIGERIAN BREWERIES PLC</t>
  </si>
  <si>
    <t>INTERIM REPORT FOR NINE MONTHS ENDED SEPTEMBER 30, 2022</t>
  </si>
  <si>
    <t> </t>
  </si>
  <si>
    <t>9M 2022</t>
  </si>
  <si>
    <t>9M 2021</t>
  </si>
  <si>
    <t>Net Revenue</t>
  </si>
  <si>
    <t>Profit after tax</t>
  </si>
  <si>
    <t>FY 2021</t>
  </si>
  <si>
    <t>Right of use asset</t>
  </si>
  <si>
    <t>Intangible assets and goodwill</t>
  </si>
  <si>
    <t>Investments</t>
  </si>
  <si>
    <t>Other receivables</t>
  </si>
  <si>
    <t xml:space="preserve">Inventories </t>
  </si>
  <si>
    <t>Trade and other receivables</t>
  </si>
  <si>
    <t>Prepayments</t>
  </si>
  <si>
    <t>Deposits for imports</t>
  </si>
  <si>
    <t>Cash and cash equivalents</t>
  </si>
  <si>
    <t>Loans and borrowings</t>
  </si>
  <si>
    <t>Employee benefits</t>
  </si>
  <si>
    <t>Deferred tax liabilities</t>
  </si>
  <si>
    <t>Current tax liabilities</t>
  </si>
  <si>
    <t>Dividend payable</t>
  </si>
  <si>
    <t>Trade and other payables</t>
  </si>
  <si>
    <t>Provisions</t>
  </si>
  <si>
    <t>Total current liabilities</t>
  </si>
  <si>
    <t>Share based payment reserve</t>
  </si>
  <si>
    <t>Retained earnings</t>
  </si>
  <si>
    <t>NCI</t>
  </si>
  <si>
    <t>CADBURY NIGERIA PLC</t>
  </si>
  <si>
    <t>INTERIM  REPORT FOR NINE MONTHS ENDED SEPTEMBER 30, 2022</t>
  </si>
  <si>
    <t>Property, plan and equipment</t>
  </si>
  <si>
    <t>Right of use assets</t>
  </si>
  <si>
    <t>Intangible assets</t>
  </si>
  <si>
    <t>Inventories</t>
  </si>
  <si>
    <t>Total assets</t>
  </si>
  <si>
    <t>Borrowings</t>
  </si>
  <si>
    <t>Deferred taxation</t>
  </si>
  <si>
    <t>Lease liabilities</t>
  </si>
  <si>
    <t>Total liabilities</t>
  </si>
  <si>
    <t>Other reserves</t>
  </si>
  <si>
    <t>GUINNESS NIGERIA PLC</t>
  </si>
  <si>
    <t>INTERIM REPORT FOR THREE MONTH ENDED SEPTEMBER 30, 2022</t>
  </si>
  <si>
    <t>3M 2023</t>
  </si>
  <si>
    <t>3M 2022</t>
  </si>
  <si>
    <t xml:space="preserve">Profit before tax </t>
  </si>
  <si>
    <t xml:space="preserve">Profit after tax </t>
  </si>
  <si>
    <t xml:space="preserve">Property, plant and equipment </t>
  </si>
  <si>
    <t xml:space="preserve">Right of use assets </t>
  </si>
  <si>
    <t>Intangible Assets</t>
  </si>
  <si>
    <t>Restricted cash</t>
  </si>
  <si>
    <t xml:space="preserve">Lease liabilities </t>
  </si>
  <si>
    <t>Short -term loans and borrowings</t>
  </si>
  <si>
    <t>Contract liabilities</t>
  </si>
  <si>
    <t>AIRTEL AFRICA PLC</t>
  </si>
  <si>
    <t>WEMA BANK PLC</t>
  </si>
  <si>
    <t>Gross earnings</t>
  </si>
  <si>
    <t>Profit for the period</t>
  </si>
  <si>
    <t>Cash &amp; cash equivalents</t>
  </si>
  <si>
    <t>Restricted deposits with CBN</t>
  </si>
  <si>
    <t>Pledged assets</t>
  </si>
  <si>
    <t>Investment securities: Fair value through OCI.</t>
  </si>
  <si>
    <t>Investment securities: FVTPL</t>
  </si>
  <si>
    <t>Investment securities: held at amortised cost.</t>
  </si>
  <si>
    <t>Loans and advances to customers</t>
  </si>
  <si>
    <t>Right of use</t>
  </si>
  <si>
    <t>Property, plant and equipment</t>
  </si>
  <si>
    <t>Other assets</t>
  </si>
  <si>
    <t>Deferred tax assets</t>
  </si>
  <si>
    <t>Deposits from banks</t>
  </si>
  <si>
    <t>Deposits from customers</t>
  </si>
  <si>
    <t>Other liabilities</t>
  </si>
  <si>
    <t>Other borrowed funds</t>
  </si>
  <si>
    <t>Regulatory risk reserve</t>
  </si>
  <si>
    <t>INTERIM REPORT FOR SIX MONTHS ENDED SEPTEMBER 30, 2022</t>
  </si>
  <si>
    <t>$'m</t>
  </si>
  <si>
    <t>Income tax/ (credit)</t>
  </si>
  <si>
    <t>Exceptional items</t>
  </si>
  <si>
    <t>Underlying profit after tax</t>
  </si>
  <si>
    <t>Capital-work-in-progress</t>
  </si>
  <si>
    <t>Goodwill</t>
  </si>
  <si>
    <t>Other intangible assets</t>
  </si>
  <si>
    <t>Intangible assets under development</t>
  </si>
  <si>
    <t>Investment in associate</t>
  </si>
  <si>
    <t>Financial assets - derivative instruments</t>
  </si>
  <si>
    <t>Financial assets - security deposits</t>
  </si>
  <si>
    <t>Financial assets - others</t>
  </si>
  <si>
    <t>Income tax assets (net)</t>
  </si>
  <si>
    <t>Deferred tax assets (net)</t>
  </si>
  <si>
    <t>Other non-current assets</t>
  </si>
  <si>
    <t>Financial assets - trade receivables</t>
  </si>
  <si>
    <t>Financial assets - cash and cash equivalents</t>
  </si>
  <si>
    <t>Financial assets - other bank balances</t>
  </si>
  <si>
    <t>Financial assets - balance held under mobile money trust</t>
  </si>
  <si>
    <t>Other current assets</t>
  </si>
  <si>
    <t>Financial liabilities - borrowings</t>
  </si>
  <si>
    <t>Financial liabilities - lease liabilities</t>
  </si>
  <si>
    <t>Financial liabilities - trade payables</t>
  </si>
  <si>
    <t>Financial liabilities - others</t>
  </si>
  <si>
    <t>Deferred revenue</t>
  </si>
  <si>
    <t>Other current liabilities</t>
  </si>
  <si>
    <t>Financial liabilities - derivative instruments</t>
  </si>
  <si>
    <t>Put option</t>
  </si>
  <si>
    <t>Provision</t>
  </si>
  <si>
    <t>Other non-current liabilities</t>
  </si>
  <si>
    <t>Reserves and surplus</t>
  </si>
  <si>
    <t>Shareholder funds</t>
  </si>
  <si>
    <t>Non-controlling interests (NCI)</t>
  </si>
  <si>
    <t>TRANSNATIONAL CORPORATION OF NIGERIA PLC</t>
  </si>
  <si>
    <t>Profit before taxation</t>
  </si>
  <si>
    <t>Profit after taxation</t>
  </si>
  <si>
    <t>Attributable to:</t>
  </si>
  <si>
    <t xml:space="preserve">Owners of the parent </t>
  </si>
  <si>
    <t xml:space="preserve">Non controlling interest </t>
  </si>
  <si>
    <t>Debt and equity securities</t>
  </si>
  <si>
    <t xml:space="preserve">Deferred tax </t>
  </si>
  <si>
    <t>Prepayments and other assets</t>
  </si>
  <si>
    <t>Prepayment and other assets</t>
  </si>
  <si>
    <t>Tax payable</t>
  </si>
  <si>
    <t>Deferred income</t>
  </si>
  <si>
    <t>Long-term borrowings</t>
  </si>
  <si>
    <t>Deposit for shares</t>
  </si>
  <si>
    <t xml:space="preserve">Total Liabilities </t>
  </si>
  <si>
    <t>Non-controlling interest</t>
  </si>
  <si>
    <t>Financial liabilities - mobile money wallet balance</t>
  </si>
  <si>
    <t>CORONATION INSURANCE</t>
  </si>
  <si>
    <t>ABC TRANSPORT</t>
  </si>
  <si>
    <t>Other news:</t>
  </si>
  <si>
    <t>Qualification date: ,November 10, 2022;  Closure date: November 11, 2022; Payment</t>
  </si>
  <si>
    <t>date: December 6, 2022.</t>
  </si>
  <si>
    <r>
      <rPr>
        <b/>
        <sz val="11"/>
        <rFont val="Arial"/>
        <family val="2"/>
      </rPr>
      <t xml:space="preserve">Nigerian Breweries Plc: </t>
    </r>
    <r>
      <rPr>
        <sz val="11"/>
        <rFont val="Arial"/>
        <family val="2"/>
      </rPr>
      <t xml:space="preserve">Proposed interim dividend: N0.40k, Proposed bonus: Nil; </t>
    </r>
  </si>
  <si>
    <t>Qualification date: November 23, 2022;  Closure date: November 24, 2022; Payment</t>
  </si>
  <si>
    <t>date: December 1, 2022.</t>
  </si>
  <si>
    <r>
      <rPr>
        <b/>
        <sz val="11"/>
        <rFont val="Arial"/>
        <family val="2"/>
      </rPr>
      <t xml:space="preserve">Seplat Energy Plc: </t>
    </r>
    <r>
      <rPr>
        <sz val="11"/>
        <rFont val="Arial"/>
        <family val="2"/>
      </rPr>
      <t xml:space="preserve">Proposed interim dividend: US 2.5 cent, Proposed bonus: Nil; </t>
    </r>
  </si>
  <si>
    <r>
      <rPr>
        <b/>
        <sz val="11"/>
        <rFont val="Arial"/>
        <family val="2"/>
      </rPr>
      <t xml:space="preserve">TotalEnergies Marketing Nigeria Plc: </t>
    </r>
    <r>
      <rPr>
        <sz val="11"/>
        <rFont val="Arial"/>
        <family val="2"/>
      </rPr>
      <t xml:space="preserve">Proposed interim dividend: N4.00k, Proposed </t>
    </r>
  </si>
  <si>
    <t>Payment date: December 5, 2022.</t>
  </si>
  <si>
    <t>i</t>
  </si>
  <si>
    <t>ii</t>
  </si>
  <si>
    <t>iii</t>
  </si>
  <si>
    <t xml:space="preserve">bonus: Nil; Qualification date: November 18, 2022;  Closure date: November 21, 2022;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</si>
</sst>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658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31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5" borderId="14" xfId="0" applyFont="1" applyFill="1" applyBorder="1" applyAlignment="1">
      <alignment horizontal="center"/>
    </xf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10" fontId="62" fillId="24" borderId="0" xfId="170" applyNumberFormat="1" applyFont="1" applyFill="1" applyBorder="1" applyAlignment="1">
      <alignment horizontal="center"/>
    </xf>
    <xf numFmtId="0" fontId="16" fillId="62" borderId="27" xfId="0" applyFont="1" applyFill="1" applyBorder="1"/>
    <xf numFmtId="0" fontId="35" fillId="62" borderId="27" xfId="0" applyFont="1" applyFill="1" applyBorder="1" applyAlignment="1">
      <alignment horizontal="center"/>
    </xf>
    <xf numFmtId="0" fontId="35" fillId="62" borderId="33" xfId="0" applyFont="1" applyFill="1" applyBorder="1" applyAlignment="1">
      <alignment horizontal="center"/>
    </xf>
    <xf numFmtId="0" fontId="16" fillId="62" borderId="30" xfId="0" applyFont="1" applyFill="1" applyBorder="1"/>
    <xf numFmtId="0" fontId="35" fillId="62" borderId="30" xfId="0" applyFont="1" applyFill="1" applyBorder="1" applyAlignment="1">
      <alignment horizontal="center"/>
    </xf>
    <xf numFmtId="0" fontId="35" fillId="62" borderId="34" xfId="0" applyFont="1" applyFill="1" applyBorder="1" applyAlignment="1">
      <alignment horizontal="center"/>
    </xf>
    <xf numFmtId="0" fontId="35" fillId="63" borderId="33" xfId="0" applyFont="1" applyFill="1" applyBorder="1"/>
    <xf numFmtId="164" fontId="35" fillId="63" borderId="35" xfId="18338" applyFont="1" applyFill="1" applyBorder="1" applyAlignment="1">
      <alignment horizontal="center"/>
    </xf>
    <xf numFmtId="9" fontId="35" fillId="63" borderId="33" xfId="40656" applyFont="1" applyFill="1" applyBorder="1" applyAlignment="1">
      <alignment horizontal="center"/>
    </xf>
    <xf numFmtId="0" fontId="35" fillId="63" borderId="35" xfId="0" applyFont="1" applyFill="1" applyBorder="1"/>
    <xf numFmtId="38" fontId="35" fillId="63" borderId="35" xfId="18338" applyNumberFormat="1" applyFont="1" applyFill="1" applyBorder="1" applyAlignment="1">
      <alignment horizontal="center"/>
    </xf>
    <xf numFmtId="9" fontId="35" fillId="63" borderId="35" xfId="40656" applyFont="1" applyFill="1" applyBorder="1" applyAlignment="1">
      <alignment horizontal="center"/>
    </xf>
    <xf numFmtId="0" fontId="16" fillId="63" borderId="35" xfId="0" applyFont="1" applyFill="1" applyBorder="1"/>
    <xf numFmtId="38" fontId="16" fillId="63" borderId="35" xfId="18338" applyNumberFormat="1" applyFont="1" applyFill="1" applyBorder="1" applyAlignment="1">
      <alignment horizontal="center"/>
    </xf>
    <xf numFmtId="0" fontId="16" fillId="63" borderId="35" xfId="0" applyFont="1" applyFill="1" applyBorder="1" applyAlignment="1">
      <alignment wrapText="1"/>
    </xf>
    <xf numFmtId="0" fontId="35" fillId="63" borderId="34" xfId="0" applyFont="1" applyFill="1" applyBorder="1"/>
    <xf numFmtId="38" fontId="35" fillId="63" borderId="36" xfId="18338" applyNumberFormat="1" applyFont="1" applyFill="1" applyBorder="1" applyAlignment="1">
      <alignment horizontal="center"/>
    </xf>
    <xf numFmtId="9" fontId="35" fillId="63" borderId="36" xfId="40656" applyFont="1" applyFill="1" applyBorder="1" applyAlignment="1">
      <alignment horizontal="center"/>
    </xf>
    <xf numFmtId="0" fontId="35" fillId="63" borderId="37" xfId="0" applyFont="1" applyFill="1" applyBorder="1" applyAlignment="1">
      <alignment horizontal="left"/>
    </xf>
    <xf numFmtId="0" fontId="16" fillId="63" borderId="37" xfId="0" applyFont="1" applyFill="1" applyBorder="1" applyAlignment="1">
      <alignment horizontal="left"/>
    </xf>
    <xf numFmtId="9" fontId="16" fillId="63" borderId="35" xfId="40656" applyFont="1" applyFill="1" applyBorder="1" applyAlignment="1">
      <alignment horizontal="center"/>
    </xf>
    <xf numFmtId="0" fontId="35" fillId="63" borderId="38" xfId="0" applyFont="1" applyFill="1" applyBorder="1" applyAlignment="1">
      <alignment horizontal="justify"/>
    </xf>
    <xf numFmtId="0" fontId="65" fillId="62" borderId="37" xfId="0" applyFont="1" applyFill="1" applyBorder="1"/>
    <xf numFmtId="0" fontId="66" fillId="64" borderId="35" xfId="0" applyFont="1" applyFill="1" applyBorder="1" applyAlignment="1">
      <alignment horizontal="center" vertical="center"/>
    </xf>
    <xf numFmtId="0" fontId="66" fillId="64" borderId="41" xfId="0" applyFont="1" applyFill="1" applyBorder="1" applyAlignment="1">
      <alignment horizontal="center" vertical="center"/>
    </xf>
    <xf numFmtId="0" fontId="64" fillId="62" borderId="41" xfId="0" applyFont="1" applyFill="1" applyBorder="1"/>
    <xf numFmtId="0" fontId="65" fillId="62" borderId="30" xfId="0" applyFont="1" applyFill="1" applyBorder="1"/>
    <xf numFmtId="166" fontId="66" fillId="64" borderId="30" xfId="0" applyNumberFormat="1" applyFont="1" applyFill="1" applyBorder="1" applyAlignment="1">
      <alignment horizontal="center" vertical="center"/>
    </xf>
    <xf numFmtId="0" fontId="64" fillId="62" borderId="34" xfId="0" applyFont="1" applyFill="1" applyBorder="1"/>
    <xf numFmtId="0" fontId="64" fillId="63" borderId="35" xfId="0" applyFont="1" applyFill="1" applyBorder="1"/>
    <xf numFmtId="38" fontId="66" fillId="65" borderId="41" xfId="578" applyNumberFormat="1" applyFont="1" applyFill="1" applyBorder="1" applyAlignment="1">
      <alignment horizontal="center"/>
    </xf>
    <xf numFmtId="9" fontId="64" fillId="63" borderId="41" xfId="0" applyNumberFormat="1" applyFont="1" applyFill="1" applyBorder="1" applyAlignment="1">
      <alignment horizontal="center"/>
    </xf>
    <xf numFmtId="0" fontId="65" fillId="63" borderId="35" xfId="0" applyFont="1" applyFill="1" applyBorder="1"/>
    <xf numFmtId="38" fontId="67" fillId="65" borderId="41" xfId="578" applyNumberFormat="1" applyFont="1" applyFill="1" applyBorder="1" applyAlignment="1">
      <alignment horizontal="center"/>
    </xf>
    <xf numFmtId="0" fontId="65" fillId="63" borderId="41" xfId="0" applyFont="1" applyFill="1" applyBorder="1" applyAlignment="1">
      <alignment horizontal="center"/>
    </xf>
    <xf numFmtId="0" fontId="64" fillId="63" borderId="35" xfId="0" applyFont="1" applyFill="1" applyBorder="1" applyAlignment="1">
      <alignment wrapText="1"/>
    </xf>
    <xf numFmtId="38" fontId="66" fillId="65" borderId="36" xfId="578" applyNumberFormat="1" applyFont="1" applyFill="1" applyBorder="1" applyAlignment="1">
      <alignment horizontal="center"/>
    </xf>
    <xf numFmtId="9" fontId="64" fillId="63" borderId="36" xfId="0" applyNumberFormat="1" applyFont="1" applyFill="1" applyBorder="1" applyAlignment="1">
      <alignment horizontal="center"/>
    </xf>
    <xf numFmtId="0" fontId="64" fillId="63" borderId="38" xfId="0" applyFont="1" applyFill="1" applyBorder="1"/>
    <xf numFmtId="0" fontId="64" fillId="63" borderId="41" xfId="0" applyFont="1" applyFill="1" applyBorder="1" applyAlignment="1">
      <alignment horizontal="center"/>
    </xf>
    <xf numFmtId="0" fontId="64" fillId="63" borderId="41" xfId="0" applyFont="1" applyFill="1" applyBorder="1"/>
    <xf numFmtId="9" fontId="65" fillId="63" borderId="41" xfId="0" applyNumberFormat="1" applyFont="1" applyFill="1" applyBorder="1" applyAlignment="1">
      <alignment horizontal="center"/>
    </xf>
    <xf numFmtId="0" fontId="16" fillId="0" borderId="35" xfId="0" applyFont="1" applyBorder="1"/>
    <xf numFmtId="0" fontId="64" fillId="63" borderId="36" xfId="0" applyFont="1" applyFill="1" applyBorder="1"/>
    <xf numFmtId="38" fontId="66" fillId="65" borderId="42" xfId="578" applyNumberFormat="1" applyFont="1" applyFill="1" applyBorder="1" applyAlignment="1">
      <alignment horizontal="center"/>
    </xf>
    <xf numFmtId="9" fontId="64" fillId="63" borderId="43" xfId="0" applyNumberFormat="1" applyFont="1" applyFill="1" applyBorder="1" applyAlignment="1">
      <alignment horizontal="center"/>
    </xf>
    <xf numFmtId="166" fontId="16" fillId="62" borderId="27" xfId="503" applyNumberFormat="1" applyFont="1" applyFill="1" applyBorder="1"/>
    <xf numFmtId="0" fontId="35" fillId="66" borderId="27" xfId="0" applyFont="1" applyFill="1" applyBorder="1" applyAlignment="1">
      <alignment horizontal="center"/>
    </xf>
    <xf numFmtId="166" fontId="35" fillId="62" borderId="33" xfId="503" applyNumberFormat="1" applyFont="1" applyFill="1" applyBorder="1" applyAlignment="1">
      <alignment horizontal="center"/>
    </xf>
    <xf numFmtId="0" fontId="35" fillId="66" borderId="30" xfId="518" applyFont="1" applyFill="1" applyBorder="1"/>
    <xf numFmtId="0" fontId="35" fillId="66" borderId="30" xfId="518" applyFont="1" applyFill="1" applyBorder="1" applyAlignment="1">
      <alignment horizontal="center"/>
    </xf>
    <xf numFmtId="0" fontId="35" fillId="66" borderId="34" xfId="518" applyFont="1" applyFill="1" applyBorder="1" applyAlignment="1">
      <alignment horizontal="center"/>
    </xf>
    <xf numFmtId="166" fontId="35" fillId="29" borderId="33" xfId="0" applyNumberFormat="1" applyFont="1" applyFill="1" applyBorder="1"/>
    <xf numFmtId="164" fontId="16" fillId="25" borderId="35" xfId="40657" applyFont="1" applyFill="1" applyBorder="1" applyAlignment="1">
      <alignment horizontal="center"/>
    </xf>
    <xf numFmtId="9" fontId="35" fillId="29" borderId="29" xfId="504" applyFont="1" applyFill="1" applyBorder="1" applyAlignment="1">
      <alignment horizontal="center"/>
    </xf>
    <xf numFmtId="166" fontId="35" fillId="29" borderId="35" xfId="0" applyNumberFormat="1" applyFont="1" applyFill="1" applyBorder="1"/>
    <xf numFmtId="38" fontId="35" fillId="25" borderId="35" xfId="40657" applyNumberFormat="1" applyFont="1" applyFill="1" applyBorder="1" applyAlignment="1">
      <alignment horizontal="center"/>
    </xf>
    <xf numFmtId="9" fontId="35" fillId="29" borderId="41" xfId="504" applyFont="1" applyFill="1" applyBorder="1" applyAlignment="1">
      <alignment horizontal="center"/>
    </xf>
    <xf numFmtId="166" fontId="16" fillId="29" borderId="35" xfId="0" applyNumberFormat="1" applyFont="1" applyFill="1" applyBorder="1"/>
    <xf numFmtId="38" fontId="16" fillId="25" borderId="35" xfId="40657" applyNumberFormat="1" applyFont="1" applyFill="1" applyBorder="1" applyAlignment="1">
      <alignment horizontal="center"/>
    </xf>
    <xf numFmtId="38" fontId="35" fillId="25" borderId="36" xfId="40657" applyNumberFormat="1" applyFont="1" applyFill="1" applyBorder="1" applyAlignment="1">
      <alignment horizontal="center"/>
    </xf>
    <xf numFmtId="9" fontId="35" fillId="29" borderId="44" xfId="504" applyFont="1" applyFill="1" applyBorder="1" applyAlignment="1">
      <alignment horizontal="center"/>
    </xf>
    <xf numFmtId="166" fontId="35" fillId="29" borderId="38" xfId="0" applyNumberFormat="1" applyFont="1" applyFill="1" applyBorder="1" applyAlignment="1">
      <alignment horizontal="left"/>
    </xf>
    <xf numFmtId="166" fontId="35" fillId="29" borderId="37" xfId="0" applyNumberFormat="1" applyFont="1" applyFill="1" applyBorder="1" applyAlignment="1">
      <alignment horizontal="left"/>
    </xf>
    <xf numFmtId="166" fontId="16" fillId="29" borderId="37" xfId="0" applyNumberFormat="1" applyFont="1" applyFill="1" applyBorder="1" applyAlignment="1">
      <alignment horizontal="left"/>
    </xf>
    <xf numFmtId="9" fontId="16" fillId="29" borderId="41" xfId="504" applyFont="1" applyFill="1" applyBorder="1" applyAlignment="1">
      <alignment horizontal="center"/>
    </xf>
    <xf numFmtId="166" fontId="16" fillId="25" borderId="35" xfId="0" applyNumberFormat="1" applyFont="1" applyFill="1" applyBorder="1" applyAlignment="1">
      <alignment horizontal="left"/>
    </xf>
    <xf numFmtId="166" fontId="16" fillId="25" borderId="34" xfId="0" applyNumberFormat="1" applyFont="1" applyFill="1" applyBorder="1" applyAlignment="1">
      <alignment horizontal="left"/>
    </xf>
    <xf numFmtId="166" fontId="35" fillId="29" borderId="38" xfId="0" applyNumberFormat="1" applyFont="1" applyFill="1" applyBorder="1" applyAlignment="1">
      <alignment horizontal="justify"/>
    </xf>
    <xf numFmtId="9" fontId="35" fillId="29" borderId="36" xfId="504" applyFont="1" applyFill="1" applyBorder="1" applyAlignment="1">
      <alignment horizontal="center"/>
    </xf>
    <xf numFmtId="0" fontId="35" fillId="66" borderId="27" xfId="13580" applyFont="1" applyFill="1" applyBorder="1"/>
    <xf numFmtId="0" fontId="35" fillId="66" borderId="27" xfId="8755" applyFont="1" applyFill="1" applyBorder="1" applyAlignment="1">
      <alignment horizontal="center"/>
    </xf>
    <xf numFmtId="0" fontId="35" fillId="66" borderId="33" xfId="13580" applyFont="1" applyFill="1" applyBorder="1" applyAlignment="1">
      <alignment horizontal="center"/>
    </xf>
    <xf numFmtId="0" fontId="35" fillId="66" borderId="30" xfId="13580" applyFont="1" applyFill="1" applyBorder="1"/>
    <xf numFmtId="0" fontId="35" fillId="66" borderId="30" xfId="13580" applyFont="1" applyFill="1" applyBorder="1" applyAlignment="1">
      <alignment horizontal="center"/>
    </xf>
    <xf numFmtId="0" fontId="35" fillId="66" borderId="34" xfId="13580" applyFont="1" applyFill="1" applyBorder="1" applyAlignment="1">
      <alignment horizontal="center"/>
    </xf>
    <xf numFmtId="0" fontId="35" fillId="25" borderId="35" xfId="518" applyFont="1" applyFill="1" applyBorder="1"/>
    <xf numFmtId="164" fontId="16" fillId="0" borderId="35" xfId="477" applyFont="1" applyBorder="1" applyAlignment="1">
      <alignment horizontal="center"/>
    </xf>
    <xf numFmtId="9" fontId="35" fillId="25" borderId="33" xfId="504" applyFont="1" applyFill="1" applyBorder="1" applyAlignment="1">
      <alignment horizontal="center"/>
    </xf>
    <xf numFmtId="38" fontId="35" fillId="25" borderId="35" xfId="477" applyNumberFormat="1" applyFont="1" applyFill="1" applyBorder="1" applyAlignment="1">
      <alignment horizontal="center"/>
    </xf>
    <xf numFmtId="9" fontId="35" fillId="25" borderId="35" xfId="504" applyFont="1" applyFill="1" applyBorder="1" applyAlignment="1">
      <alignment horizontal="center"/>
    </xf>
    <xf numFmtId="0" fontId="16" fillId="25" borderId="35" xfId="518" applyFont="1" applyFill="1" applyBorder="1"/>
    <xf numFmtId="38" fontId="16" fillId="25" borderId="35" xfId="477" applyNumberFormat="1" applyFont="1" applyFill="1" applyBorder="1" applyAlignment="1">
      <alignment horizontal="center"/>
    </xf>
    <xf numFmtId="38" fontId="35" fillId="29" borderId="35" xfId="477" applyNumberFormat="1" applyFont="1" applyFill="1" applyBorder="1" applyAlignment="1">
      <alignment horizontal="center"/>
    </xf>
    <xf numFmtId="38" fontId="35" fillId="0" borderId="36" xfId="477" applyNumberFormat="1" applyFont="1" applyBorder="1" applyAlignment="1">
      <alignment horizontal="center"/>
    </xf>
    <xf numFmtId="9" fontId="35" fillId="25" borderId="36" xfId="504" applyFont="1" applyFill="1" applyBorder="1" applyAlignment="1">
      <alignment horizontal="center"/>
    </xf>
    <xf numFmtId="0" fontId="35" fillId="0" borderId="38" xfId="13580" applyFont="1" applyBorder="1" applyAlignment="1">
      <alignment horizontal="left"/>
    </xf>
    <xf numFmtId="0" fontId="35" fillId="25" borderId="37" xfId="518" applyFont="1" applyFill="1" applyBorder="1" applyAlignment="1">
      <alignment horizontal="left"/>
    </xf>
    <xf numFmtId="164" fontId="16" fillId="29" borderId="37" xfId="477" applyFont="1" applyFill="1" applyBorder="1" applyAlignment="1">
      <alignment horizontal="center"/>
    </xf>
    <xf numFmtId="0" fontId="16" fillId="25" borderId="37" xfId="518" applyFont="1" applyFill="1" applyBorder="1" applyAlignment="1">
      <alignment horizontal="left"/>
    </xf>
    <xf numFmtId="38" fontId="16" fillId="29" borderId="37" xfId="477" applyNumberFormat="1" applyFont="1" applyFill="1" applyBorder="1" applyAlignment="1">
      <alignment horizontal="center"/>
    </xf>
    <xf numFmtId="9" fontId="16" fillId="25" borderId="35" xfId="504" applyFont="1" applyFill="1" applyBorder="1" applyAlignment="1">
      <alignment horizontal="center"/>
    </xf>
    <xf numFmtId="38" fontId="35" fillId="29" borderId="37" xfId="477" applyNumberFormat="1" applyFont="1" applyFill="1" applyBorder="1" applyAlignment="1">
      <alignment horizontal="center"/>
    </xf>
    <xf numFmtId="38" fontId="16" fillId="0" borderId="0" xfId="0" applyNumberFormat="1" applyFont="1" applyAlignment="1">
      <alignment horizontal="center"/>
    </xf>
    <xf numFmtId="0" fontId="35" fillId="0" borderId="38" xfId="13580" applyFont="1" applyBorder="1" applyAlignment="1">
      <alignment horizontal="justify"/>
    </xf>
    <xf numFmtId="40" fontId="35" fillId="0" borderId="35" xfId="477" applyNumberFormat="1" applyFont="1" applyBorder="1" applyAlignment="1">
      <alignment horizontal="center"/>
    </xf>
    <xf numFmtId="0" fontId="16" fillId="24" borderId="27" xfId="503" applyFont="1" applyFill="1" applyBorder="1"/>
    <xf numFmtId="0" fontId="35" fillId="24" borderId="27" xfId="503" applyFont="1" applyFill="1" applyBorder="1" applyAlignment="1">
      <alignment horizontal="center"/>
    </xf>
    <xf numFmtId="0" fontId="35" fillId="24" borderId="33" xfId="503" applyFont="1" applyFill="1" applyBorder="1" applyAlignment="1">
      <alignment horizontal="center"/>
    </xf>
    <xf numFmtId="0" fontId="16" fillId="24" borderId="30" xfId="503" applyFont="1" applyFill="1" applyBorder="1"/>
    <xf numFmtId="0" fontId="35" fillId="24" borderId="30" xfId="503" applyFont="1" applyFill="1" applyBorder="1" applyAlignment="1">
      <alignment horizontal="center"/>
    </xf>
    <xf numFmtId="0" fontId="35" fillId="24" borderId="34" xfId="503" applyFont="1" applyFill="1" applyBorder="1" applyAlignment="1">
      <alignment horizontal="center"/>
    </xf>
    <xf numFmtId="0" fontId="16" fillId="0" borderId="33" xfId="503" applyFont="1" applyBorder="1"/>
    <xf numFmtId="9" fontId="16" fillId="0" borderId="29" xfId="504" applyFont="1" applyBorder="1" applyAlignment="1">
      <alignment horizontal="center"/>
    </xf>
    <xf numFmtId="0" fontId="35" fillId="29" borderId="35" xfId="503" applyFont="1" applyFill="1" applyBorder="1" applyAlignment="1">
      <alignment horizontal="left" vertical="top"/>
    </xf>
    <xf numFmtId="37" fontId="35" fillId="29" borderId="35" xfId="40657" applyNumberFormat="1" applyFont="1" applyFill="1" applyBorder="1" applyAlignment="1">
      <alignment horizontal="center"/>
    </xf>
    <xf numFmtId="0" fontId="16" fillId="0" borderId="35" xfId="503" applyFont="1" applyBorder="1" applyAlignment="1">
      <alignment horizontal="left" vertical="top"/>
    </xf>
    <xf numFmtId="38" fontId="16" fillId="29" borderId="35" xfId="40657" applyNumberFormat="1" applyFont="1" applyFill="1" applyBorder="1" applyAlignment="1">
      <alignment horizontal="center"/>
    </xf>
    <xf numFmtId="9" fontId="16" fillId="0" borderId="41" xfId="504" applyFont="1" applyBorder="1" applyAlignment="1">
      <alignment horizontal="center"/>
    </xf>
    <xf numFmtId="0" fontId="35" fillId="63" borderId="35" xfId="506" applyFont="1" applyFill="1" applyBorder="1" applyAlignment="1">
      <alignment horizontal="left" vertical="top"/>
    </xf>
    <xf numFmtId="37" fontId="35" fillId="63" borderId="36" xfId="477" applyNumberFormat="1" applyFont="1" applyFill="1" applyBorder="1" applyAlignment="1">
      <alignment horizontal="center"/>
    </xf>
    <xf numFmtId="0" fontId="35" fillId="0" borderId="38" xfId="503" applyFont="1" applyBorder="1" applyAlignment="1">
      <alignment horizontal="left" vertical="top"/>
    </xf>
    <xf numFmtId="0" fontId="35" fillId="0" borderId="37" xfId="503" applyFont="1" applyBorder="1" applyAlignment="1">
      <alignment horizontal="left" vertical="top"/>
    </xf>
    <xf numFmtId="37" fontId="16" fillId="29" borderId="35" xfId="40657" applyNumberFormat="1" applyFont="1" applyFill="1" applyBorder="1" applyAlignment="1">
      <alignment horizontal="center"/>
    </xf>
    <xf numFmtId="0" fontId="16" fillId="29" borderId="37" xfId="503" applyFont="1" applyFill="1" applyBorder="1" applyAlignment="1">
      <alignment horizontal="left" vertical="top"/>
    </xf>
    <xf numFmtId="0" fontId="35" fillId="29" borderId="37" xfId="503" applyFont="1" applyFill="1" applyBorder="1" applyAlignment="1">
      <alignment horizontal="left" vertical="top"/>
    </xf>
    <xf numFmtId="0" fontId="35" fillId="0" borderId="36" xfId="503" applyFont="1" applyBorder="1" applyAlignment="1">
      <alignment horizontal="left" vertical="top"/>
    </xf>
    <xf numFmtId="37" fontId="35" fillId="0" borderId="36" xfId="477" applyNumberFormat="1" applyFont="1" applyBorder="1" applyAlignment="1">
      <alignment horizontal="center"/>
    </xf>
    <xf numFmtId="166" fontId="16" fillId="24" borderId="30" xfId="0" applyNumberFormat="1" applyFont="1" applyFill="1" applyBorder="1"/>
    <xf numFmtId="166" fontId="35" fillId="24" borderId="30" xfId="0" applyNumberFormat="1" applyFont="1" applyFill="1" applyBorder="1" applyAlignment="1">
      <alignment horizontal="center"/>
    </xf>
    <xf numFmtId="166" fontId="35" fillId="24" borderId="34" xfId="0" applyNumberFormat="1" applyFont="1" applyFill="1" applyBorder="1" applyAlignment="1">
      <alignment horizontal="center"/>
    </xf>
    <xf numFmtId="166" fontId="35" fillId="25" borderId="33" xfId="0" applyNumberFormat="1" applyFont="1" applyFill="1" applyBorder="1"/>
    <xf numFmtId="165" fontId="35" fillId="25" borderId="29" xfId="40657" applyNumberFormat="1" applyFont="1" applyFill="1" applyBorder="1" applyAlignment="1">
      <alignment horizontal="right"/>
    </xf>
    <xf numFmtId="166" fontId="35" fillId="25" borderId="35" xfId="0" applyNumberFormat="1" applyFont="1" applyFill="1" applyBorder="1"/>
    <xf numFmtId="38" fontId="35" fillId="25" borderId="41" xfId="40657" applyNumberFormat="1" applyFont="1" applyFill="1" applyBorder="1" applyAlignment="1">
      <alignment horizontal="center"/>
    </xf>
    <xf numFmtId="38" fontId="35" fillId="29" borderId="35" xfId="40657" applyNumberFormat="1" applyFont="1" applyFill="1" applyBorder="1" applyAlignment="1">
      <alignment horizontal="center"/>
    </xf>
    <xf numFmtId="166" fontId="16" fillId="25" borderId="35" xfId="0" applyNumberFormat="1" applyFont="1" applyFill="1" applyBorder="1"/>
    <xf numFmtId="38" fontId="16" fillId="25" borderId="41" xfId="40657" applyNumberFormat="1" applyFont="1" applyFill="1" applyBorder="1" applyAlignment="1">
      <alignment horizontal="center"/>
    </xf>
    <xf numFmtId="166" fontId="16" fillId="25" borderId="37" xfId="0" applyNumberFormat="1" applyFont="1" applyFill="1" applyBorder="1"/>
    <xf numFmtId="38" fontId="16" fillId="25" borderId="36" xfId="40657" applyNumberFormat="1" applyFont="1" applyFill="1" applyBorder="1" applyAlignment="1">
      <alignment horizontal="center"/>
    </xf>
    <xf numFmtId="38" fontId="16" fillId="29" borderId="36" xfId="40657" applyNumberFormat="1" applyFont="1" applyFill="1" applyBorder="1" applyAlignment="1">
      <alignment horizontal="center"/>
    </xf>
    <xf numFmtId="9" fontId="35" fillId="25" borderId="41" xfId="504" applyFont="1" applyFill="1" applyBorder="1" applyAlignment="1">
      <alignment horizontal="center"/>
    </xf>
    <xf numFmtId="166" fontId="35" fillId="25" borderId="34" xfId="0" applyNumberFormat="1" applyFont="1" applyFill="1" applyBorder="1"/>
    <xf numFmtId="166" fontId="35" fillId="25" borderId="38" xfId="0" applyNumberFormat="1" applyFont="1" applyFill="1" applyBorder="1" applyAlignment="1">
      <alignment horizontal="left"/>
    </xf>
    <xf numFmtId="37" fontId="35" fillId="25" borderId="33" xfId="40657" applyNumberFormat="1" applyFont="1" applyFill="1" applyBorder="1" applyAlignment="1">
      <alignment horizontal="center"/>
    </xf>
    <xf numFmtId="166" fontId="35" fillId="25" borderId="37" xfId="0" applyNumberFormat="1" applyFont="1" applyFill="1" applyBorder="1" applyAlignment="1">
      <alignment horizontal="left"/>
    </xf>
    <xf numFmtId="37" fontId="16" fillId="25" borderId="35" xfId="40657" applyNumberFormat="1" applyFont="1" applyFill="1" applyBorder="1" applyAlignment="1">
      <alignment horizontal="center"/>
    </xf>
    <xf numFmtId="166" fontId="16" fillId="25" borderId="37" xfId="0" applyNumberFormat="1" applyFont="1" applyFill="1" applyBorder="1" applyAlignment="1">
      <alignment horizontal="left"/>
    </xf>
    <xf numFmtId="166" fontId="35" fillId="25" borderId="38" xfId="0" applyNumberFormat="1" applyFont="1" applyFill="1" applyBorder="1" applyAlignment="1">
      <alignment horizontal="justify"/>
    </xf>
    <xf numFmtId="38" fontId="35" fillId="29" borderId="36" xfId="40657" applyNumberFormat="1" applyFont="1" applyFill="1" applyBorder="1" applyAlignment="1">
      <alignment horizontal="center"/>
    </xf>
    <xf numFmtId="166" fontId="16" fillId="24" borderId="27" xfId="503" applyNumberFormat="1" applyFont="1" applyFill="1" applyBorder="1"/>
    <xf numFmtId="166" fontId="35" fillId="24" borderId="33" xfId="503" applyNumberFormat="1" applyFont="1" applyFill="1" applyBorder="1" applyAlignment="1">
      <alignment horizontal="center"/>
    </xf>
    <xf numFmtId="166" fontId="16" fillId="24" borderId="30" xfId="503" applyNumberFormat="1" applyFont="1" applyFill="1" applyBorder="1"/>
    <xf numFmtId="166" fontId="35" fillId="24" borderId="30" xfId="503" applyNumberFormat="1" applyFont="1" applyFill="1" applyBorder="1" applyAlignment="1">
      <alignment horizontal="center"/>
    </xf>
    <xf numFmtId="166" fontId="35" fillId="24" borderId="34" xfId="503" applyNumberFormat="1" applyFont="1" applyFill="1" applyBorder="1" applyAlignment="1">
      <alignment horizontal="center"/>
    </xf>
    <xf numFmtId="166" fontId="68" fillId="29" borderId="33" xfId="503" applyNumberFormat="1" applyFont="1" applyFill="1" applyBorder="1"/>
    <xf numFmtId="164" fontId="16" fillId="29" borderId="35" xfId="477" applyFont="1" applyFill="1" applyBorder="1" applyAlignment="1">
      <alignment horizontal="center"/>
    </xf>
    <xf numFmtId="9" fontId="68" fillId="29" borderId="29" xfId="504" applyFont="1" applyFill="1" applyBorder="1" applyAlignment="1">
      <alignment horizontal="center"/>
    </xf>
    <xf numFmtId="166" fontId="35" fillId="29" borderId="35" xfId="503" applyNumberFormat="1" applyFont="1" applyFill="1" applyBorder="1"/>
    <xf numFmtId="166" fontId="16" fillId="29" borderId="35" xfId="503" applyNumberFormat="1" applyFont="1" applyFill="1" applyBorder="1"/>
    <xf numFmtId="38" fontId="16" fillId="29" borderId="35" xfId="477" applyNumberFormat="1" applyFont="1" applyFill="1" applyBorder="1" applyAlignment="1">
      <alignment horizontal="center"/>
    </xf>
    <xf numFmtId="166" fontId="35" fillId="29" borderId="30" xfId="503" applyNumberFormat="1" applyFont="1" applyFill="1" applyBorder="1"/>
    <xf numFmtId="38" fontId="35" fillId="29" borderId="36" xfId="477" applyNumberFormat="1" applyFont="1" applyFill="1" applyBorder="1" applyAlignment="1">
      <alignment horizontal="center"/>
    </xf>
    <xf numFmtId="166" fontId="35" fillId="29" borderId="33" xfId="503" applyNumberFormat="1" applyFont="1" applyFill="1" applyBorder="1"/>
    <xf numFmtId="38" fontId="35" fillId="29" borderId="41" xfId="477" applyNumberFormat="1" applyFont="1" applyFill="1" applyBorder="1" applyAlignment="1">
      <alignment horizontal="center"/>
    </xf>
    <xf numFmtId="9" fontId="35" fillId="29" borderId="35" xfId="504" applyFont="1" applyFill="1" applyBorder="1" applyAlignment="1">
      <alignment horizontal="center"/>
    </xf>
    <xf numFmtId="166" fontId="16" fillId="29" borderId="34" xfId="503" applyNumberFormat="1" applyFont="1" applyFill="1" applyBorder="1"/>
    <xf numFmtId="38" fontId="16" fillId="29" borderId="34" xfId="477" applyNumberFormat="1" applyFont="1" applyFill="1" applyBorder="1" applyAlignment="1">
      <alignment horizontal="center"/>
    </xf>
    <xf numFmtId="9" fontId="16" fillId="29" borderId="34" xfId="504" applyFont="1" applyFill="1" applyBorder="1" applyAlignment="1">
      <alignment horizontal="center"/>
    </xf>
    <xf numFmtId="166" fontId="35" fillId="29" borderId="38" xfId="503" applyNumberFormat="1" applyFont="1" applyFill="1" applyBorder="1" applyAlignment="1">
      <alignment horizontal="left"/>
    </xf>
    <xf numFmtId="166" fontId="35" fillId="29" borderId="37" xfId="503" applyNumberFormat="1" applyFont="1" applyFill="1" applyBorder="1" applyAlignment="1">
      <alignment horizontal="left"/>
    </xf>
    <xf numFmtId="166" fontId="16" fillId="29" borderId="37" xfId="503" applyNumberFormat="1" applyFont="1" applyFill="1" applyBorder="1" applyAlignment="1">
      <alignment horizontal="left"/>
    </xf>
    <xf numFmtId="166" fontId="35" fillId="29" borderId="38" xfId="503" applyNumberFormat="1" applyFont="1" applyFill="1" applyBorder="1" applyAlignment="1">
      <alignment horizontal="justify"/>
    </xf>
    <xf numFmtId="0" fontId="35" fillId="63" borderId="30" xfId="0" applyFont="1" applyFill="1" applyBorder="1" applyAlignment="1">
      <alignment horizontal="left"/>
    </xf>
    <xf numFmtId="0" fontId="16" fillId="25" borderId="0" xfId="0" applyFont="1" applyFill="1" applyAlignment="1">
      <alignment horizontal="right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4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35" fillId="24" borderId="27" xfId="503" applyFont="1" applyFill="1" applyBorder="1" applyAlignment="1">
      <alignment horizontal="center"/>
    </xf>
    <xf numFmtId="0" fontId="35" fillId="24" borderId="28" xfId="503" applyFont="1" applyFill="1" applyBorder="1" applyAlignment="1">
      <alignment horizontal="center"/>
    </xf>
    <xf numFmtId="0" fontId="35" fillId="24" borderId="29" xfId="503" applyFont="1" applyFill="1" applyBorder="1" applyAlignment="1">
      <alignment horizontal="center"/>
    </xf>
    <xf numFmtId="166" fontId="64" fillId="64" borderId="30" xfId="0" applyNumberFormat="1" applyFont="1" applyFill="1" applyBorder="1" applyAlignment="1">
      <alignment horizontal="center" vertical="center"/>
    </xf>
    <xf numFmtId="166" fontId="64" fillId="64" borderId="31" xfId="0" applyNumberFormat="1" applyFont="1" applyFill="1" applyBorder="1" applyAlignment="1">
      <alignment horizontal="center" vertical="center"/>
    </xf>
    <xf numFmtId="166" fontId="64" fillId="64" borderId="32" xfId="0" applyNumberFormat="1" applyFont="1" applyFill="1" applyBorder="1" applyAlignment="1">
      <alignment horizontal="center" vertical="center"/>
    </xf>
    <xf numFmtId="0" fontId="60" fillId="25" borderId="0" xfId="0" applyFont="1" applyFill="1" applyAlignment="1">
      <alignment horizontal="center"/>
    </xf>
    <xf numFmtId="0" fontId="64" fillId="62" borderId="27" xfId="0" applyFont="1" applyFill="1" applyBorder="1" applyAlignment="1">
      <alignment horizontal="center"/>
    </xf>
    <xf numFmtId="0" fontId="64" fillId="62" borderId="28" xfId="0" applyFont="1" applyFill="1" applyBorder="1" applyAlignment="1">
      <alignment horizontal="center"/>
    </xf>
    <xf numFmtId="0" fontId="64" fillId="62" borderId="39" xfId="0" applyFont="1" applyFill="1" applyBorder="1" applyAlignment="1">
      <alignment horizontal="center"/>
    </xf>
    <xf numFmtId="0" fontId="64" fillId="62" borderId="30" xfId="0" applyFont="1" applyFill="1" applyBorder="1"/>
    <xf numFmtId="0" fontId="64" fillId="62" borderId="31" xfId="0" applyFont="1" applyFill="1" applyBorder="1"/>
    <xf numFmtId="0" fontId="64" fillId="62" borderId="40" xfId="0" applyFont="1" applyFill="1" applyBorder="1"/>
    <xf numFmtId="0" fontId="35" fillId="62" borderId="27" xfId="0" applyFont="1" applyFill="1" applyBorder="1" applyAlignment="1">
      <alignment horizontal="center"/>
    </xf>
    <xf numFmtId="0" fontId="35" fillId="62" borderId="28" xfId="0" applyFont="1" applyFill="1" applyBorder="1" applyAlignment="1">
      <alignment horizontal="center"/>
    </xf>
    <xf numFmtId="0" fontId="35" fillId="62" borderId="29" xfId="0" applyFont="1" applyFill="1" applyBorder="1" applyAlignment="1">
      <alignment horizontal="center"/>
    </xf>
    <xf numFmtId="0" fontId="35" fillId="62" borderId="30" xfId="0" applyFont="1" applyFill="1" applyBorder="1" applyAlignment="1">
      <alignment horizontal="center"/>
    </xf>
    <xf numFmtId="0" fontId="35" fillId="62" borderId="31" xfId="0" applyFont="1" applyFill="1" applyBorder="1" applyAlignment="1">
      <alignment horizontal="center"/>
    </xf>
    <xf numFmtId="0" fontId="35" fillId="62" borderId="32" xfId="0" applyFont="1" applyFill="1" applyBorder="1" applyAlignment="1">
      <alignment horizontal="center"/>
    </xf>
    <xf numFmtId="166" fontId="35" fillId="24" borderId="27" xfId="0" applyNumberFormat="1" applyFont="1" applyFill="1" applyBorder="1" applyAlignment="1">
      <alignment horizontal="center"/>
    </xf>
    <xf numFmtId="166" fontId="35" fillId="24" borderId="33" xfId="0" applyNumberFormat="1" applyFont="1" applyFill="1" applyBorder="1" applyAlignment="1">
      <alignment horizontal="center"/>
    </xf>
    <xf numFmtId="0" fontId="35" fillId="24" borderId="30" xfId="518" applyFont="1" applyFill="1" applyBorder="1" applyAlignment="1">
      <alignment horizontal="center"/>
    </xf>
    <xf numFmtId="0" fontId="35" fillId="24" borderId="31" xfId="518" applyFont="1" applyFill="1" applyBorder="1" applyAlignment="1">
      <alignment horizontal="center"/>
    </xf>
    <xf numFmtId="0" fontId="35" fillId="24" borderId="32" xfId="518" applyFont="1" applyFill="1" applyBorder="1" applyAlignment="1">
      <alignment horizontal="center"/>
    </xf>
    <xf numFmtId="166" fontId="35" fillId="24" borderId="27" xfId="503" applyNumberFormat="1" applyFont="1" applyFill="1" applyBorder="1" applyAlignment="1">
      <alignment horizontal="center"/>
    </xf>
    <xf numFmtId="166" fontId="35" fillId="24" borderId="33" xfId="503" applyNumberFormat="1" applyFont="1" applyFill="1" applyBorder="1" applyAlignment="1">
      <alignment horizontal="center"/>
    </xf>
    <xf numFmtId="166" fontId="35" fillId="24" borderId="30" xfId="503" applyNumberFormat="1" applyFont="1" applyFill="1" applyBorder="1" applyAlignment="1">
      <alignment horizontal="center"/>
    </xf>
    <xf numFmtId="166" fontId="35" fillId="24" borderId="34" xfId="503" applyNumberFormat="1" applyFont="1" applyFill="1" applyBorder="1" applyAlignment="1">
      <alignment horizontal="center"/>
    </xf>
    <xf numFmtId="0" fontId="35" fillId="66" borderId="27" xfId="13580" applyFont="1" applyFill="1" applyBorder="1" applyAlignment="1">
      <alignment horizontal="center"/>
    </xf>
    <xf numFmtId="0" fontId="35" fillId="66" borderId="28" xfId="13580" applyFont="1" applyFill="1" applyBorder="1" applyAlignment="1">
      <alignment horizontal="center"/>
    </xf>
    <xf numFmtId="0" fontId="35" fillId="66" borderId="29" xfId="13580" applyFont="1" applyFill="1" applyBorder="1" applyAlignment="1">
      <alignment horizontal="center"/>
    </xf>
    <xf numFmtId="0" fontId="35" fillId="66" borderId="30" xfId="503" applyFont="1" applyFill="1" applyBorder="1" applyAlignment="1">
      <alignment horizontal="center"/>
    </xf>
    <xf numFmtId="0" fontId="35" fillId="66" borderId="0" xfId="503" applyFont="1" applyFill="1" applyAlignment="1">
      <alignment horizontal="center"/>
    </xf>
    <xf numFmtId="0" fontId="35" fillId="66" borderId="31" xfId="503" applyFont="1" applyFill="1" applyBorder="1" applyAlignment="1">
      <alignment horizontal="center"/>
    </xf>
    <xf numFmtId="0" fontId="35" fillId="66" borderId="32" xfId="503" applyFont="1" applyFill="1" applyBorder="1" applyAlignment="1">
      <alignment horizontal="center"/>
    </xf>
    <xf numFmtId="166" fontId="35" fillId="24" borderId="28" xfId="0" applyNumberFormat="1" applyFont="1" applyFill="1" applyBorder="1" applyAlignment="1">
      <alignment horizontal="center"/>
    </xf>
    <xf numFmtId="166" fontId="35" fillId="24" borderId="29" xfId="0" applyNumberFormat="1" applyFont="1" applyFill="1" applyBorder="1" applyAlignment="1">
      <alignment horizontal="center"/>
    </xf>
    <xf numFmtId="0" fontId="35" fillId="24" borderId="34" xfId="518" applyFont="1" applyFill="1" applyBorder="1" applyAlignment="1">
      <alignment horizontal="center"/>
    </xf>
  </cellXfs>
  <cellStyles count="40658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10 2" xfId="40657" xr:uid="{9DB7AED9-9534-4BD0-A6B6-D876A117C3C4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2 2 2 2 2" xfId="40656" xr:uid="{E5B1933D-2959-4BF8-B000-8ECDAA38F1A2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4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V416" sqref="V416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3.88671875" style="43" bestFit="1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44861</v>
      </c>
      <c r="E2" s="14">
        <v>44860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1"/>
      <c r="H3" s="2"/>
      <c r="I3" s="2"/>
    </row>
    <row r="4" spans="2:9" ht="13.8" x14ac:dyDescent="0.25">
      <c r="B4" s="23" t="s">
        <v>6</v>
      </c>
      <c r="C4" s="24" t="s">
        <v>7</v>
      </c>
      <c r="D4" s="25">
        <v>0.28999999999999998</v>
      </c>
      <c r="E4" s="25">
        <v>0.28999999999999998</v>
      </c>
      <c r="F4" s="96">
        <v>0</v>
      </c>
      <c r="G4" s="92">
        <v>28115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169.5</v>
      </c>
      <c r="E5" s="28">
        <v>169.5</v>
      </c>
      <c r="F5" s="97">
        <v>0</v>
      </c>
      <c r="G5" s="93">
        <v>6153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128.35</v>
      </c>
      <c r="E6" s="25">
        <v>128.35</v>
      </c>
      <c r="F6" s="96">
        <v>0</v>
      </c>
      <c r="G6" s="92">
        <v>8491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3.6</v>
      </c>
      <c r="E7" s="29">
        <v>3.6</v>
      </c>
      <c r="F7" s="97">
        <v>0</v>
      </c>
      <c r="G7" s="93">
        <v>48550</v>
      </c>
      <c r="I7" s="2"/>
    </row>
    <row r="8" spans="2:9" ht="15" customHeight="1" x14ac:dyDescent="0.25">
      <c r="B8" s="23" t="s">
        <v>13</v>
      </c>
      <c r="C8" s="24" t="s">
        <v>14</v>
      </c>
      <c r="D8" s="25">
        <v>1.1399999999999999</v>
      </c>
      <c r="E8" s="25">
        <v>1.1399999999999999</v>
      </c>
      <c r="F8" s="96">
        <v>0</v>
      </c>
      <c r="G8" s="92">
        <v>96900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7"/>
      <c r="G9" s="93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8"/>
      <c r="G10" s="91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0.81</v>
      </c>
      <c r="E11" s="25">
        <v>0.81</v>
      </c>
      <c r="F11" s="96">
        <v>0</v>
      </c>
      <c r="G11" s="92">
        <v>0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1.75</v>
      </c>
      <c r="E12" s="29">
        <v>1.75</v>
      </c>
      <c r="F12" s="97">
        <v>0</v>
      </c>
      <c r="G12" s="93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8.9499999999999993</v>
      </c>
      <c r="E13" s="25">
        <v>8.6</v>
      </c>
      <c r="F13" s="96">
        <v>4.0697999999999998E-2</v>
      </c>
      <c r="G13" s="92">
        <v>336597</v>
      </c>
      <c r="H13" s="2"/>
      <c r="I13" s="2"/>
    </row>
    <row r="14" spans="2:9" ht="15" customHeight="1" x14ac:dyDescent="0.25">
      <c r="B14" s="23" t="s">
        <v>8</v>
      </c>
      <c r="C14" s="27" t="s">
        <v>20</v>
      </c>
      <c r="D14" s="29">
        <v>1.07</v>
      </c>
      <c r="E14" s="29">
        <v>1.07</v>
      </c>
      <c r="F14" s="97">
        <v>0</v>
      </c>
      <c r="G14" s="93">
        <v>8978350</v>
      </c>
      <c r="H14" s="2"/>
      <c r="I14" s="2"/>
    </row>
    <row r="15" spans="2:9" ht="15" customHeight="1" x14ac:dyDescent="0.25">
      <c r="B15" s="23"/>
      <c r="C15" s="24" t="s">
        <v>21</v>
      </c>
      <c r="D15" s="25"/>
      <c r="E15" s="25"/>
      <c r="F15" s="96"/>
      <c r="G15" s="92"/>
      <c r="H15" s="2"/>
      <c r="I15" s="2"/>
    </row>
    <row r="16" spans="2:9" ht="15" customHeight="1" x14ac:dyDescent="0.25">
      <c r="B16" s="19" t="s">
        <v>22</v>
      </c>
      <c r="C16" s="20"/>
      <c r="D16" s="30" t="s">
        <v>5</v>
      </c>
      <c r="E16" s="30" t="s">
        <v>5</v>
      </c>
      <c r="F16" s="98"/>
      <c r="G16" s="91"/>
      <c r="H16" s="2"/>
      <c r="I16" s="2"/>
    </row>
    <row r="17" spans="2:9" ht="15" customHeight="1" x14ac:dyDescent="0.25">
      <c r="B17" s="23" t="s">
        <v>23</v>
      </c>
      <c r="C17" s="24" t="s">
        <v>24</v>
      </c>
      <c r="D17" s="31">
        <v>1.03</v>
      </c>
      <c r="E17" s="31">
        <v>1.03</v>
      </c>
      <c r="F17" s="99">
        <v>0</v>
      </c>
      <c r="G17" s="92">
        <v>50</v>
      </c>
      <c r="H17" s="2"/>
      <c r="I17" s="2"/>
    </row>
    <row r="18" spans="2:9" ht="15" customHeight="1" x14ac:dyDescent="0.25">
      <c r="B18" s="23" t="s">
        <v>25</v>
      </c>
      <c r="C18" s="27" t="s">
        <v>26</v>
      </c>
      <c r="D18" s="29">
        <v>25.9</v>
      </c>
      <c r="E18" s="29">
        <v>25.9</v>
      </c>
      <c r="F18" s="97">
        <v>0</v>
      </c>
      <c r="G18" s="93">
        <v>97132</v>
      </c>
      <c r="H18" s="2"/>
      <c r="I18" s="2"/>
    </row>
    <row r="19" spans="2:9" ht="13.8" x14ac:dyDescent="0.25">
      <c r="B19" s="23" t="s">
        <v>27</v>
      </c>
      <c r="C19" s="24" t="s">
        <v>28</v>
      </c>
      <c r="D19" s="25">
        <v>0.97</v>
      </c>
      <c r="E19" s="25">
        <v>0.97</v>
      </c>
      <c r="F19" s="96">
        <v>0</v>
      </c>
      <c r="G19" s="92">
        <v>414176</v>
      </c>
      <c r="H19" s="2"/>
      <c r="I19" s="2"/>
    </row>
    <row r="20" spans="2:9" ht="13.8" x14ac:dyDescent="0.25">
      <c r="B20" s="23" t="s">
        <v>29</v>
      </c>
      <c r="C20" s="27" t="s">
        <v>30</v>
      </c>
      <c r="D20" s="29">
        <v>77</v>
      </c>
      <c r="E20" s="29">
        <v>77</v>
      </c>
      <c r="F20" s="97">
        <v>0</v>
      </c>
      <c r="G20" s="93">
        <v>0</v>
      </c>
      <c r="H20" s="2"/>
      <c r="I20" s="2"/>
    </row>
    <row r="21" spans="2:9" ht="13.8" x14ac:dyDescent="0.25">
      <c r="B21" s="23" t="s">
        <v>8</v>
      </c>
      <c r="C21" s="24" t="s">
        <v>31</v>
      </c>
      <c r="D21" s="25">
        <v>36.6</v>
      </c>
      <c r="E21" s="25">
        <v>36.6</v>
      </c>
      <c r="F21" s="96">
        <v>0</v>
      </c>
      <c r="G21" s="92">
        <v>0</v>
      </c>
      <c r="H21" s="2"/>
      <c r="I21" s="2"/>
    </row>
    <row r="22" spans="2:9" ht="13.8" x14ac:dyDescent="0.25">
      <c r="B22" s="23" t="s">
        <v>8</v>
      </c>
      <c r="C22" s="27" t="s">
        <v>32</v>
      </c>
      <c r="D22" s="29">
        <v>3.05</v>
      </c>
      <c r="E22" s="29">
        <v>3.05</v>
      </c>
      <c r="F22" s="97">
        <v>0</v>
      </c>
      <c r="G22" s="93">
        <v>92164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100"/>
      <c r="G23" s="94"/>
      <c r="H23" s="2"/>
      <c r="I23" s="2"/>
    </row>
    <row r="24" spans="2:9" ht="13.8" x14ac:dyDescent="0.25">
      <c r="B24" s="19" t="s">
        <v>33</v>
      </c>
      <c r="C24" s="20"/>
      <c r="D24" s="30" t="s">
        <v>5</v>
      </c>
      <c r="E24" s="30" t="s">
        <v>5</v>
      </c>
      <c r="F24" s="98"/>
      <c r="G24" s="91"/>
      <c r="H24" s="2"/>
      <c r="I24" s="2"/>
    </row>
    <row r="25" spans="2:9" ht="13.8" x14ac:dyDescent="0.25">
      <c r="B25" s="23" t="s">
        <v>34</v>
      </c>
      <c r="C25" s="24" t="s">
        <v>35</v>
      </c>
      <c r="D25" s="25">
        <v>0.5</v>
      </c>
      <c r="E25" s="25">
        <v>0.5</v>
      </c>
      <c r="F25" s="96">
        <v>0</v>
      </c>
      <c r="G25" s="92">
        <v>0</v>
      </c>
      <c r="H25" s="2"/>
      <c r="I25" s="2"/>
    </row>
    <row r="26" spans="2:9" ht="13.8" x14ac:dyDescent="0.25">
      <c r="B26" s="23" t="s">
        <v>36</v>
      </c>
      <c r="C26" s="27" t="s">
        <v>37</v>
      </c>
      <c r="D26" s="29">
        <v>3.3</v>
      </c>
      <c r="E26" s="29">
        <v>3.3</v>
      </c>
      <c r="F26" s="97">
        <v>0</v>
      </c>
      <c r="G26" s="93">
        <v>24348</v>
      </c>
      <c r="H26" s="2"/>
      <c r="I26" s="2"/>
    </row>
    <row r="27" spans="2:9" ht="13.8" x14ac:dyDescent="0.25">
      <c r="B27" s="23" t="s">
        <v>8</v>
      </c>
      <c r="C27" s="24" t="s">
        <v>38</v>
      </c>
      <c r="D27" s="25">
        <v>0.81</v>
      </c>
      <c r="E27" s="25">
        <v>0.81</v>
      </c>
      <c r="F27" s="96">
        <v>0</v>
      </c>
      <c r="G27" s="92">
        <v>0</v>
      </c>
      <c r="H27" s="2"/>
      <c r="I27" s="2"/>
    </row>
    <row r="28" spans="2:9" ht="13.8" x14ac:dyDescent="0.25">
      <c r="B28" s="23" t="s">
        <v>8</v>
      </c>
      <c r="C28" s="27" t="s">
        <v>39</v>
      </c>
      <c r="D28" s="29">
        <v>82.9</v>
      </c>
      <c r="E28" s="29">
        <v>82.9</v>
      </c>
      <c r="F28" s="97">
        <v>0</v>
      </c>
      <c r="G28" s="93">
        <v>75336</v>
      </c>
      <c r="H28" s="2"/>
      <c r="I28" s="2"/>
    </row>
    <row r="29" spans="2:9" ht="13.8" x14ac:dyDescent="0.25">
      <c r="B29" s="23" t="s">
        <v>8</v>
      </c>
      <c r="C29" s="24" t="s">
        <v>40</v>
      </c>
      <c r="D29" s="25">
        <v>4.5999999999999996</v>
      </c>
      <c r="E29" s="25">
        <v>4.5999999999999996</v>
      </c>
      <c r="F29" s="96">
        <v>0</v>
      </c>
      <c r="G29" s="92">
        <v>481674</v>
      </c>
      <c r="H29" s="2"/>
      <c r="I29" s="2"/>
    </row>
    <row r="30" spans="2:9" s="24" customFormat="1" ht="13.8" x14ac:dyDescent="0.25">
      <c r="B30" s="34" t="s">
        <v>8</v>
      </c>
      <c r="C30" s="27" t="s">
        <v>41</v>
      </c>
      <c r="D30" s="29">
        <v>41.85</v>
      </c>
      <c r="E30" s="29">
        <v>41.8</v>
      </c>
      <c r="F30" s="97">
        <v>1.196E-3</v>
      </c>
      <c r="G30" s="93">
        <v>1351385</v>
      </c>
    </row>
    <row r="31" spans="2:9" ht="13.8" x14ac:dyDescent="0.25">
      <c r="B31" s="23" t="s">
        <v>42</v>
      </c>
      <c r="C31" s="24" t="s">
        <v>43</v>
      </c>
      <c r="D31" s="25">
        <v>2.0299999999999998</v>
      </c>
      <c r="E31" s="25">
        <v>2.0299999999999998</v>
      </c>
      <c r="F31" s="96">
        <v>0</v>
      </c>
      <c r="G31" s="92">
        <v>50</v>
      </c>
      <c r="H31" s="2"/>
      <c r="I31" s="2"/>
    </row>
    <row r="32" spans="2:9" ht="13.8" x14ac:dyDescent="0.25">
      <c r="B32" s="23" t="s">
        <v>44</v>
      </c>
      <c r="C32" s="27" t="s">
        <v>45</v>
      </c>
      <c r="D32" s="29">
        <v>58.3</v>
      </c>
      <c r="E32" s="29">
        <v>58.3</v>
      </c>
      <c r="F32" s="97">
        <v>0</v>
      </c>
      <c r="G32" s="93">
        <v>3316</v>
      </c>
      <c r="H32" s="2"/>
      <c r="I32" s="2"/>
    </row>
    <row r="33" spans="2:9" ht="13.8" x14ac:dyDescent="0.25">
      <c r="B33" s="23" t="s">
        <v>8</v>
      </c>
      <c r="C33" s="24" t="s">
        <v>46</v>
      </c>
      <c r="D33" s="25">
        <v>11.6</v>
      </c>
      <c r="E33" s="25">
        <v>11.6</v>
      </c>
      <c r="F33" s="96">
        <v>0</v>
      </c>
      <c r="G33" s="92">
        <v>214287</v>
      </c>
      <c r="H33" s="35"/>
      <c r="I33" s="2"/>
    </row>
    <row r="34" spans="2:9" ht="13.8" x14ac:dyDescent="0.25">
      <c r="B34" s="23" t="s">
        <v>8</v>
      </c>
      <c r="C34" s="27" t="s">
        <v>47</v>
      </c>
      <c r="D34" s="29">
        <v>1215</v>
      </c>
      <c r="E34" s="29">
        <v>1215</v>
      </c>
      <c r="F34" s="97">
        <v>0</v>
      </c>
      <c r="G34" s="93">
        <v>2150</v>
      </c>
      <c r="H34" s="2"/>
      <c r="I34" s="2"/>
    </row>
    <row r="35" spans="2:9" ht="13.8" x14ac:dyDescent="0.25">
      <c r="B35" s="23" t="s">
        <v>8</v>
      </c>
      <c r="C35" s="24" t="s">
        <v>48</v>
      </c>
      <c r="D35" s="25">
        <v>15.35</v>
      </c>
      <c r="E35" s="25">
        <v>15.35</v>
      </c>
      <c r="F35" s="96">
        <v>0</v>
      </c>
      <c r="G35" s="92">
        <v>281583</v>
      </c>
      <c r="H35" s="2"/>
      <c r="I35" s="2"/>
    </row>
    <row r="36" spans="2:9" ht="13.8" x14ac:dyDescent="0.25">
      <c r="B36" s="23" t="s">
        <v>8</v>
      </c>
      <c r="C36" s="27" t="s">
        <v>49</v>
      </c>
      <c r="D36" s="29">
        <v>30.3</v>
      </c>
      <c r="E36" s="29">
        <v>30.3</v>
      </c>
      <c r="F36" s="97">
        <v>0</v>
      </c>
      <c r="G36" s="93">
        <v>207453</v>
      </c>
      <c r="H36" s="2"/>
      <c r="I36" s="2"/>
    </row>
    <row r="37" spans="2:9" ht="13.8" x14ac:dyDescent="0.25">
      <c r="B37" s="23" t="s">
        <v>8</v>
      </c>
      <c r="C37" s="24" t="s">
        <v>50</v>
      </c>
      <c r="D37" s="25">
        <v>2.35</v>
      </c>
      <c r="E37" s="25">
        <v>2.35</v>
      </c>
      <c r="F37" s="96">
        <v>0</v>
      </c>
      <c r="G37" s="92">
        <v>185016</v>
      </c>
      <c r="H37" s="2"/>
      <c r="I37" s="2"/>
    </row>
    <row r="38" spans="2:9" ht="13.8" x14ac:dyDescent="0.25">
      <c r="B38" s="23" t="s">
        <v>8</v>
      </c>
      <c r="C38" s="27" t="s">
        <v>51</v>
      </c>
      <c r="D38" s="29">
        <v>0.36</v>
      </c>
      <c r="E38" s="29">
        <v>0.36</v>
      </c>
      <c r="F38" s="97">
        <v>0</v>
      </c>
      <c r="G38" s="93">
        <v>0</v>
      </c>
      <c r="H38" s="2"/>
      <c r="I38" s="2"/>
    </row>
    <row r="39" spans="2:9" ht="13.8" x14ac:dyDescent="0.25">
      <c r="B39" s="23" t="s">
        <v>8</v>
      </c>
      <c r="C39" s="24" t="s">
        <v>52</v>
      </c>
      <c r="D39" s="25">
        <v>9.5</v>
      </c>
      <c r="E39" s="25">
        <v>9.5</v>
      </c>
      <c r="F39" s="96">
        <v>0</v>
      </c>
      <c r="G39" s="92">
        <v>107227</v>
      </c>
      <c r="H39" s="2"/>
      <c r="I39" s="2"/>
    </row>
    <row r="40" spans="2:9" ht="13.8" x14ac:dyDescent="0.25">
      <c r="B40" s="23" t="s">
        <v>8</v>
      </c>
      <c r="C40" s="27" t="s">
        <v>53</v>
      </c>
      <c r="D40" s="29">
        <v>6.15</v>
      </c>
      <c r="E40" s="29">
        <v>6.15</v>
      </c>
      <c r="F40" s="97">
        <v>0</v>
      </c>
      <c r="G40" s="93">
        <v>5765</v>
      </c>
      <c r="H40" s="2"/>
      <c r="I40" s="2"/>
    </row>
    <row r="41" spans="2:9" ht="13.8" x14ac:dyDescent="0.25">
      <c r="B41" s="23" t="s">
        <v>54</v>
      </c>
      <c r="C41" s="24" t="s">
        <v>55</v>
      </c>
      <c r="D41" s="25">
        <v>8.9499999999999993</v>
      </c>
      <c r="E41" s="25">
        <v>8.9499999999999993</v>
      </c>
      <c r="F41" s="96">
        <v>0</v>
      </c>
      <c r="G41" s="92">
        <v>0</v>
      </c>
      <c r="H41" s="2"/>
      <c r="I41" s="2"/>
    </row>
    <row r="42" spans="2:9" ht="13.8" x14ac:dyDescent="0.25">
      <c r="B42" s="23" t="s">
        <v>8</v>
      </c>
      <c r="C42" s="27" t="s">
        <v>56</v>
      </c>
      <c r="D42" s="29">
        <v>43.95</v>
      </c>
      <c r="E42" s="29">
        <v>43.95</v>
      </c>
      <c r="F42" s="97">
        <v>0</v>
      </c>
      <c r="G42" s="93">
        <v>612</v>
      </c>
      <c r="H42" s="2"/>
      <c r="I42" s="2"/>
    </row>
    <row r="43" spans="2:9" ht="13.8" x14ac:dyDescent="0.25">
      <c r="B43" s="23" t="s">
        <v>8</v>
      </c>
      <c r="C43" s="24" t="s">
        <v>57</v>
      </c>
      <c r="D43" s="25">
        <v>16.2</v>
      </c>
      <c r="E43" s="25">
        <v>16.2</v>
      </c>
      <c r="F43" s="96">
        <v>0</v>
      </c>
      <c r="G43" s="92">
        <v>0</v>
      </c>
      <c r="H43" s="2"/>
      <c r="I43" s="2"/>
    </row>
    <row r="44" spans="2:9" ht="13.8" x14ac:dyDescent="0.25">
      <c r="B44" s="23" t="s">
        <v>58</v>
      </c>
      <c r="C44" s="27" t="s">
        <v>59</v>
      </c>
      <c r="D44" s="29">
        <v>20.149999999999999</v>
      </c>
      <c r="E44" s="29">
        <v>20.149999999999999</v>
      </c>
      <c r="F44" s="97">
        <v>0</v>
      </c>
      <c r="G44" s="93">
        <v>26842</v>
      </c>
      <c r="H44" s="2"/>
      <c r="I44" s="2"/>
    </row>
    <row r="45" spans="2:9" ht="13.8" x14ac:dyDescent="0.25">
      <c r="B45" s="36"/>
      <c r="C45" s="24" t="s">
        <v>60</v>
      </c>
      <c r="D45" s="25">
        <v>8.85</v>
      </c>
      <c r="E45" s="25">
        <v>8.85</v>
      </c>
      <c r="F45" s="96">
        <v>0</v>
      </c>
      <c r="G45" s="92">
        <v>225353</v>
      </c>
      <c r="H45" s="2"/>
      <c r="I45" s="2"/>
    </row>
    <row r="46" spans="2:9" ht="13.8" x14ac:dyDescent="0.25">
      <c r="B46" s="23" t="s">
        <v>8</v>
      </c>
      <c r="C46" s="27" t="s">
        <v>61</v>
      </c>
      <c r="D46" s="29">
        <v>10.5</v>
      </c>
      <c r="E46" s="29">
        <v>10.5</v>
      </c>
      <c r="F46" s="97">
        <v>0</v>
      </c>
      <c r="G46" s="93">
        <v>106287</v>
      </c>
      <c r="H46" s="2"/>
      <c r="I46" s="2"/>
    </row>
    <row r="47" spans="2:9" ht="13.8" x14ac:dyDescent="0.25">
      <c r="B47" s="23"/>
      <c r="C47" s="37"/>
      <c r="D47" s="38"/>
      <c r="E47" s="38"/>
      <c r="F47" s="101"/>
      <c r="G47" s="95"/>
      <c r="H47" s="2"/>
      <c r="I47" s="2"/>
    </row>
    <row r="48" spans="2:9" ht="13.8" x14ac:dyDescent="0.25">
      <c r="B48" s="19" t="s">
        <v>62</v>
      </c>
      <c r="C48" s="20"/>
      <c r="D48" s="30" t="s">
        <v>5</v>
      </c>
      <c r="E48" s="30" t="s">
        <v>5</v>
      </c>
      <c r="F48" s="98"/>
      <c r="G48" s="91"/>
      <c r="H48" s="2"/>
      <c r="I48" s="2"/>
    </row>
    <row r="49" spans="2:9" ht="13.8" x14ac:dyDescent="0.25">
      <c r="B49" s="23" t="s">
        <v>63</v>
      </c>
      <c r="C49" s="24" t="s">
        <v>64</v>
      </c>
      <c r="D49" s="25">
        <v>7.7</v>
      </c>
      <c r="E49" s="25">
        <v>7.7</v>
      </c>
      <c r="F49" s="96">
        <v>0</v>
      </c>
      <c r="G49" s="92">
        <v>7004206</v>
      </c>
      <c r="H49" s="2"/>
      <c r="I49" s="2"/>
    </row>
    <row r="50" spans="2:9" ht="13.8" x14ac:dyDescent="0.25">
      <c r="B50" s="36" t="s">
        <v>8</v>
      </c>
      <c r="C50" s="27" t="s">
        <v>65</v>
      </c>
      <c r="D50" s="29">
        <v>11.1</v>
      </c>
      <c r="E50" s="29">
        <v>11.1</v>
      </c>
      <c r="F50" s="97">
        <v>0</v>
      </c>
      <c r="G50" s="93">
        <v>35469</v>
      </c>
      <c r="H50" s="2"/>
      <c r="I50" s="2"/>
    </row>
    <row r="51" spans="2:9" ht="13.8" x14ac:dyDescent="0.25">
      <c r="B51" s="23" t="s">
        <v>8</v>
      </c>
      <c r="C51" s="24" t="s">
        <v>66</v>
      </c>
      <c r="D51" s="25">
        <v>3.32</v>
      </c>
      <c r="E51" s="25">
        <v>3.26</v>
      </c>
      <c r="F51" s="96">
        <v>1.8405000000000001E-2</v>
      </c>
      <c r="G51" s="92">
        <v>1342826</v>
      </c>
      <c r="H51" s="2"/>
      <c r="I51" s="2"/>
    </row>
    <row r="52" spans="2:9" ht="13.8" x14ac:dyDescent="0.25">
      <c r="B52" s="36" t="s">
        <v>8</v>
      </c>
      <c r="C52" s="27" t="s">
        <v>67</v>
      </c>
      <c r="D52" s="29">
        <v>3.8</v>
      </c>
      <c r="E52" s="29">
        <v>3.8</v>
      </c>
      <c r="F52" s="97">
        <v>0</v>
      </c>
      <c r="G52" s="93">
        <v>7858629</v>
      </c>
      <c r="H52" s="2"/>
      <c r="I52" s="2"/>
    </row>
    <row r="53" spans="2:9" ht="13.8" x14ac:dyDescent="0.25">
      <c r="B53" s="23" t="s">
        <v>8</v>
      </c>
      <c r="C53" s="24" t="s">
        <v>68</v>
      </c>
      <c r="D53" s="25">
        <v>9.1</v>
      </c>
      <c r="E53" s="25">
        <v>9.1</v>
      </c>
      <c r="F53" s="96">
        <v>0</v>
      </c>
      <c r="G53" s="92">
        <v>1775795</v>
      </c>
      <c r="H53" s="2"/>
      <c r="I53" s="2"/>
    </row>
    <row r="54" spans="2:9" ht="13.8" x14ac:dyDescent="0.25">
      <c r="B54" s="23" t="s">
        <v>8</v>
      </c>
      <c r="C54" s="27" t="s">
        <v>69</v>
      </c>
      <c r="D54" s="29">
        <v>18</v>
      </c>
      <c r="E54" s="29">
        <v>18.2</v>
      </c>
      <c r="F54" s="97">
        <v>-1.0989000000000001E-2</v>
      </c>
      <c r="G54" s="93">
        <v>5681023</v>
      </c>
      <c r="H54" s="2"/>
      <c r="I54" s="2"/>
    </row>
    <row r="55" spans="2:9" ht="13.8" x14ac:dyDescent="0.25">
      <c r="B55" s="36"/>
      <c r="C55" s="24" t="s">
        <v>70</v>
      </c>
      <c r="D55" s="25">
        <v>0.91</v>
      </c>
      <c r="E55" s="25">
        <v>0.91</v>
      </c>
      <c r="F55" s="96">
        <v>0</v>
      </c>
      <c r="G55" s="92">
        <v>359114</v>
      </c>
      <c r="H55" s="2"/>
      <c r="I55" s="2"/>
    </row>
    <row r="56" spans="2:9" ht="13.8" x14ac:dyDescent="0.25">
      <c r="B56" s="23" t="s">
        <v>8</v>
      </c>
      <c r="C56" s="27" t="s">
        <v>71</v>
      </c>
      <c r="D56" s="29">
        <v>28.75</v>
      </c>
      <c r="E56" s="29">
        <v>28.75</v>
      </c>
      <c r="F56" s="97">
        <v>0</v>
      </c>
      <c r="G56" s="93">
        <v>66750</v>
      </c>
      <c r="H56" s="2"/>
      <c r="I56" s="2"/>
    </row>
    <row r="57" spans="2:9" ht="13.8" x14ac:dyDescent="0.25">
      <c r="B57" s="36" t="s">
        <v>8</v>
      </c>
      <c r="C57" s="24" t="s">
        <v>72</v>
      </c>
      <c r="D57" s="25">
        <v>1.59</v>
      </c>
      <c r="E57" s="25">
        <v>1.59</v>
      </c>
      <c r="F57" s="96">
        <v>0</v>
      </c>
      <c r="G57" s="92">
        <v>4091</v>
      </c>
      <c r="H57" s="2"/>
      <c r="I57" s="2"/>
    </row>
    <row r="58" spans="2:9" ht="13.8" x14ac:dyDescent="0.25">
      <c r="B58" s="23" t="s">
        <v>8</v>
      </c>
      <c r="C58" s="27" t="s">
        <v>73</v>
      </c>
      <c r="D58" s="29">
        <v>1.51</v>
      </c>
      <c r="E58" s="29">
        <v>1.5</v>
      </c>
      <c r="F58" s="97">
        <v>6.6670000000000002E-3</v>
      </c>
      <c r="G58" s="93">
        <v>5603119</v>
      </c>
      <c r="H58" s="2"/>
      <c r="I58" s="2"/>
    </row>
    <row r="59" spans="2:9" ht="13.8" x14ac:dyDescent="0.25">
      <c r="B59" s="36" t="s">
        <v>8</v>
      </c>
      <c r="C59" s="24" t="s">
        <v>74</v>
      </c>
      <c r="D59" s="25">
        <v>7.15</v>
      </c>
      <c r="E59" s="25">
        <v>7.05</v>
      </c>
      <c r="F59" s="96">
        <v>1.4184E-2</v>
      </c>
      <c r="G59" s="92">
        <v>3839608</v>
      </c>
      <c r="H59" s="2"/>
      <c r="I59" s="2"/>
    </row>
    <row r="60" spans="2:9" ht="13.8" x14ac:dyDescent="0.25">
      <c r="B60" s="23" t="s">
        <v>8</v>
      </c>
      <c r="C60" s="27" t="s">
        <v>75</v>
      </c>
      <c r="D60" s="29">
        <v>6.35</v>
      </c>
      <c r="E60" s="29">
        <v>6.35</v>
      </c>
      <c r="F60" s="97">
        <v>0</v>
      </c>
      <c r="G60" s="93">
        <v>25077</v>
      </c>
      <c r="H60" s="2"/>
      <c r="I60" s="2"/>
    </row>
    <row r="61" spans="2:9" ht="13.8" x14ac:dyDescent="0.25">
      <c r="B61" s="36" t="s">
        <v>8</v>
      </c>
      <c r="C61" s="24" t="s">
        <v>76</v>
      </c>
      <c r="D61" s="25">
        <v>0.46</v>
      </c>
      <c r="E61" s="25">
        <v>0.46</v>
      </c>
      <c r="F61" s="96">
        <v>0</v>
      </c>
      <c r="G61" s="92">
        <v>969</v>
      </c>
      <c r="H61" s="2"/>
      <c r="I61" s="2"/>
    </row>
    <row r="62" spans="2:9" ht="13.8" x14ac:dyDescent="0.25">
      <c r="B62" s="23" t="s">
        <v>8</v>
      </c>
      <c r="C62" s="27" t="s">
        <v>77</v>
      </c>
      <c r="D62" s="29">
        <v>3.3</v>
      </c>
      <c r="E62" s="29">
        <v>3.3</v>
      </c>
      <c r="F62" s="97">
        <v>0</v>
      </c>
      <c r="G62" s="93">
        <v>1263026</v>
      </c>
      <c r="H62" s="2"/>
      <c r="I62" s="2"/>
    </row>
    <row r="63" spans="2:9" ht="13.8" x14ac:dyDescent="0.25">
      <c r="B63" s="36" t="s">
        <v>8</v>
      </c>
      <c r="C63" s="24" t="s">
        <v>78</v>
      </c>
      <c r="D63" s="25">
        <v>20.100000000000001</v>
      </c>
      <c r="E63" s="25">
        <v>19.600000000000001</v>
      </c>
      <c r="F63" s="96">
        <v>2.5510000000000001E-2</v>
      </c>
      <c r="G63" s="92">
        <v>6130479</v>
      </c>
      <c r="H63" s="2"/>
      <c r="I63" s="2"/>
    </row>
    <row r="64" spans="2:9" ht="13.8" x14ac:dyDescent="0.25">
      <c r="B64" s="23" t="s">
        <v>79</v>
      </c>
      <c r="C64" s="27" t="s">
        <v>80</v>
      </c>
      <c r="D64" s="29">
        <v>0.2</v>
      </c>
      <c r="E64" s="29">
        <v>0.2</v>
      </c>
      <c r="F64" s="97">
        <v>0</v>
      </c>
      <c r="G64" s="93">
        <v>0</v>
      </c>
      <c r="H64" s="2"/>
      <c r="I64" s="2"/>
    </row>
    <row r="65" spans="2:9" ht="13.8" x14ac:dyDescent="0.25">
      <c r="B65" s="36" t="s">
        <v>8</v>
      </c>
      <c r="C65" s="24" t="s">
        <v>81</v>
      </c>
      <c r="D65" s="25">
        <v>0.56000000000000005</v>
      </c>
      <c r="E65" s="25">
        <v>0.57999999999999996</v>
      </c>
      <c r="F65" s="96">
        <v>-3.4483E-2</v>
      </c>
      <c r="G65" s="92">
        <v>5608000</v>
      </c>
      <c r="H65" s="2"/>
      <c r="I65" s="2"/>
    </row>
    <row r="66" spans="2:9" ht="13.8" x14ac:dyDescent="0.25">
      <c r="B66" s="36" t="s">
        <v>8</v>
      </c>
      <c r="C66" s="27" t="s">
        <v>82</v>
      </c>
      <c r="D66" s="29">
        <v>0.5</v>
      </c>
      <c r="E66" s="29">
        <v>0.48</v>
      </c>
      <c r="F66" s="97">
        <v>4.1667000000000003E-2</v>
      </c>
      <c r="G66" s="93">
        <v>406105</v>
      </c>
      <c r="H66" s="2"/>
      <c r="I66" s="2"/>
    </row>
    <row r="67" spans="2:9" ht="13.8" x14ac:dyDescent="0.25">
      <c r="B67" s="23" t="s">
        <v>8</v>
      </c>
      <c r="C67" s="24" t="s">
        <v>83</v>
      </c>
      <c r="D67" s="25">
        <v>0.35</v>
      </c>
      <c r="E67" s="25">
        <v>0.35</v>
      </c>
      <c r="F67" s="96">
        <v>0</v>
      </c>
      <c r="G67" s="92">
        <v>27000</v>
      </c>
      <c r="H67" s="2"/>
      <c r="I67" s="2"/>
    </row>
    <row r="68" spans="2:9" ht="13.8" x14ac:dyDescent="0.25">
      <c r="B68" s="23" t="s">
        <v>8</v>
      </c>
      <c r="C68" s="27" t="s">
        <v>84</v>
      </c>
      <c r="D68" s="29">
        <v>0.2</v>
      </c>
      <c r="E68" s="29">
        <v>0.2</v>
      </c>
      <c r="F68" s="97">
        <v>0</v>
      </c>
      <c r="G68" s="93">
        <v>0</v>
      </c>
      <c r="H68" s="2"/>
      <c r="I68" s="2"/>
    </row>
    <row r="69" spans="2:9" ht="13.8" x14ac:dyDescent="0.25">
      <c r="B69" s="36" t="s">
        <v>8</v>
      </c>
      <c r="C69" s="24" t="s">
        <v>85</v>
      </c>
      <c r="D69" s="25">
        <v>0.2</v>
      </c>
      <c r="E69" s="25">
        <v>0.2</v>
      </c>
      <c r="F69" s="96">
        <v>0</v>
      </c>
      <c r="G69" s="92">
        <v>0</v>
      </c>
      <c r="H69" s="2"/>
      <c r="I69" s="2"/>
    </row>
    <row r="70" spans="2:9" ht="13.8" x14ac:dyDescent="0.25">
      <c r="B70" s="23" t="s">
        <v>8</v>
      </c>
      <c r="C70" s="27" t="s">
        <v>86</v>
      </c>
      <c r="D70" s="29">
        <v>0.57999999999999996</v>
      </c>
      <c r="E70" s="29">
        <v>0.57999999999999996</v>
      </c>
      <c r="F70" s="97">
        <v>0</v>
      </c>
      <c r="G70" s="93">
        <v>0</v>
      </c>
      <c r="H70" s="2"/>
      <c r="I70" s="2"/>
    </row>
    <row r="71" spans="2:9" ht="13.8" x14ac:dyDescent="0.25">
      <c r="B71" s="36" t="s">
        <v>8</v>
      </c>
      <c r="C71" s="24" t="s">
        <v>87</v>
      </c>
      <c r="D71" s="25">
        <v>0.38</v>
      </c>
      <c r="E71" s="25">
        <v>0.38</v>
      </c>
      <c r="F71" s="96">
        <v>0</v>
      </c>
      <c r="G71" s="92">
        <v>0</v>
      </c>
      <c r="H71" s="2"/>
      <c r="I71" s="2"/>
    </row>
    <row r="72" spans="2:9" ht="13.8" x14ac:dyDescent="0.25">
      <c r="B72" s="23" t="s">
        <v>8</v>
      </c>
      <c r="C72" s="27" t="s">
        <v>88</v>
      </c>
      <c r="D72" s="29">
        <v>0.84</v>
      </c>
      <c r="E72" s="29">
        <v>0.84</v>
      </c>
      <c r="F72" s="97">
        <v>0</v>
      </c>
      <c r="G72" s="93">
        <v>51250</v>
      </c>
      <c r="H72" s="2"/>
      <c r="I72" s="2"/>
    </row>
    <row r="73" spans="2:9" ht="13.8" x14ac:dyDescent="0.25">
      <c r="B73" s="23" t="s">
        <v>8</v>
      </c>
      <c r="C73" s="24" t="s">
        <v>89</v>
      </c>
      <c r="D73" s="25">
        <v>0.39</v>
      </c>
      <c r="E73" s="25">
        <v>0.43</v>
      </c>
      <c r="F73" s="96">
        <v>-9.3022999999999995E-2</v>
      </c>
      <c r="G73" s="92">
        <v>1494161</v>
      </c>
      <c r="H73" s="2"/>
      <c r="I73" s="2"/>
    </row>
    <row r="74" spans="2:9" ht="13.8" x14ac:dyDescent="0.25">
      <c r="B74" s="36" t="s">
        <v>8</v>
      </c>
      <c r="C74" s="27" t="s">
        <v>90</v>
      </c>
      <c r="D74" s="29">
        <v>1.63</v>
      </c>
      <c r="E74" s="29">
        <v>1.63</v>
      </c>
      <c r="F74" s="97">
        <v>0</v>
      </c>
      <c r="G74" s="93">
        <v>1589876</v>
      </c>
      <c r="H74" s="2"/>
      <c r="I74" s="2"/>
    </row>
    <row r="75" spans="2:9" ht="13.8" x14ac:dyDescent="0.25">
      <c r="B75" s="23"/>
      <c r="C75" s="24" t="s">
        <v>91</v>
      </c>
      <c r="D75" s="25">
        <v>0.28999999999999998</v>
      </c>
      <c r="E75" s="25">
        <v>0.28000000000000003</v>
      </c>
      <c r="F75" s="96">
        <v>3.5714000000000003E-2</v>
      </c>
      <c r="G75" s="92">
        <v>47845747</v>
      </c>
      <c r="H75" s="2"/>
      <c r="I75" s="2"/>
    </row>
    <row r="76" spans="2:9" ht="13.8" x14ac:dyDescent="0.25">
      <c r="B76" s="36" t="s">
        <v>8</v>
      </c>
      <c r="C76" s="27" t="s">
        <v>92</v>
      </c>
      <c r="D76" s="29">
        <v>4</v>
      </c>
      <c r="E76" s="29">
        <v>4</v>
      </c>
      <c r="F76" s="97">
        <v>0</v>
      </c>
      <c r="G76" s="93">
        <v>223542</v>
      </c>
      <c r="H76" s="2"/>
      <c r="I76" s="2"/>
    </row>
    <row r="77" spans="2:9" ht="13.8" x14ac:dyDescent="0.25">
      <c r="B77" s="23" t="s">
        <v>8</v>
      </c>
      <c r="C77" s="24" t="s">
        <v>93</v>
      </c>
      <c r="D77" s="25">
        <v>0.2</v>
      </c>
      <c r="E77" s="25">
        <v>0.2</v>
      </c>
      <c r="F77" s="96">
        <v>0</v>
      </c>
      <c r="G77" s="92">
        <v>0</v>
      </c>
      <c r="H77" s="2"/>
      <c r="I77" s="2"/>
    </row>
    <row r="78" spans="2:9" ht="13.8" x14ac:dyDescent="0.25">
      <c r="B78" s="36" t="s">
        <v>8</v>
      </c>
      <c r="C78" s="27" t="s">
        <v>94</v>
      </c>
      <c r="D78" s="29">
        <v>0.51</v>
      </c>
      <c r="E78" s="29">
        <v>0.51</v>
      </c>
      <c r="F78" s="97">
        <v>0</v>
      </c>
      <c r="G78" s="93">
        <v>0</v>
      </c>
      <c r="H78" s="2"/>
      <c r="I78" s="2"/>
    </row>
    <row r="79" spans="2:9" ht="13.8" x14ac:dyDescent="0.25">
      <c r="B79" s="23" t="s">
        <v>8</v>
      </c>
      <c r="C79" s="24" t="s">
        <v>95</v>
      </c>
      <c r="D79" s="25">
        <v>0.25</v>
      </c>
      <c r="E79" s="25">
        <v>0.23</v>
      </c>
      <c r="F79" s="96">
        <v>8.6957000000000007E-2</v>
      </c>
      <c r="G79" s="92">
        <v>1819395</v>
      </c>
      <c r="H79" s="2"/>
      <c r="I79" s="2"/>
    </row>
    <row r="80" spans="2:9" ht="13.8" x14ac:dyDescent="0.25">
      <c r="B80" s="36" t="s">
        <v>8</v>
      </c>
      <c r="C80" s="27" t="s">
        <v>96</v>
      </c>
      <c r="D80" s="29">
        <v>0.27</v>
      </c>
      <c r="E80" s="29">
        <v>0.25</v>
      </c>
      <c r="F80" s="97">
        <v>0.08</v>
      </c>
      <c r="G80" s="93">
        <v>3035000</v>
      </c>
      <c r="H80" s="39"/>
      <c r="I80" s="2"/>
    </row>
    <row r="81" spans="2:9" ht="13.8" x14ac:dyDescent="0.25">
      <c r="B81" s="23" t="s">
        <v>8</v>
      </c>
      <c r="C81" s="24" t="s">
        <v>97</v>
      </c>
      <c r="D81" s="25">
        <v>0.48</v>
      </c>
      <c r="E81" s="25">
        <v>0.48</v>
      </c>
      <c r="F81" s="96">
        <v>0</v>
      </c>
      <c r="G81" s="92">
        <v>0</v>
      </c>
      <c r="H81" s="2"/>
      <c r="I81" s="2"/>
    </row>
    <row r="82" spans="2:9" ht="13.8" x14ac:dyDescent="0.25">
      <c r="B82" s="36" t="s">
        <v>8</v>
      </c>
      <c r="C82" s="27" t="s">
        <v>98</v>
      </c>
      <c r="D82" s="29">
        <v>0.2</v>
      </c>
      <c r="E82" s="29">
        <v>0.2</v>
      </c>
      <c r="F82" s="97">
        <v>0</v>
      </c>
      <c r="G82" s="93">
        <v>0</v>
      </c>
      <c r="H82" s="2"/>
      <c r="I82" s="2"/>
    </row>
    <row r="83" spans="2:9" ht="13.8" x14ac:dyDescent="0.25">
      <c r="B83" s="23" t="s">
        <v>8</v>
      </c>
      <c r="C83" s="24" t="s">
        <v>99</v>
      </c>
      <c r="D83" s="25">
        <v>0.2</v>
      </c>
      <c r="E83" s="25">
        <v>0.2</v>
      </c>
      <c r="F83" s="96">
        <v>0</v>
      </c>
      <c r="G83" s="92">
        <v>0</v>
      </c>
      <c r="H83" s="2"/>
      <c r="I83" s="2"/>
    </row>
    <row r="84" spans="2:9" ht="13.8" x14ac:dyDescent="0.25">
      <c r="B84" s="36" t="s">
        <v>8</v>
      </c>
      <c r="C84" s="27" t="s">
        <v>100</v>
      </c>
      <c r="D84" s="29">
        <v>0.2</v>
      </c>
      <c r="E84" s="29">
        <v>0.2</v>
      </c>
      <c r="F84" s="97">
        <v>0</v>
      </c>
      <c r="G84" s="93">
        <v>0</v>
      </c>
      <c r="H84" s="39"/>
      <c r="I84" s="2"/>
    </row>
    <row r="85" spans="2:9" ht="13.8" x14ac:dyDescent="0.25">
      <c r="B85" s="23" t="s">
        <v>8</v>
      </c>
      <c r="C85" s="24" t="s">
        <v>101</v>
      </c>
      <c r="D85" s="25">
        <v>0.33</v>
      </c>
      <c r="E85" s="25">
        <v>0.36</v>
      </c>
      <c r="F85" s="96">
        <v>-8.3333000000000004E-2</v>
      </c>
      <c r="G85" s="92">
        <v>412438</v>
      </c>
      <c r="H85" s="2"/>
      <c r="I85" s="2"/>
    </row>
    <row r="86" spans="2:9" ht="13.8" x14ac:dyDescent="0.25">
      <c r="B86" s="36" t="s">
        <v>102</v>
      </c>
      <c r="C86" s="27" t="s">
        <v>103</v>
      </c>
      <c r="D86" s="29">
        <v>1.7</v>
      </c>
      <c r="E86" s="29">
        <v>1.7</v>
      </c>
      <c r="F86" s="97">
        <v>0</v>
      </c>
      <c r="G86" s="93">
        <v>0</v>
      </c>
      <c r="H86" s="39"/>
      <c r="I86" s="2"/>
    </row>
    <row r="87" spans="2:9" ht="13.8" x14ac:dyDescent="0.25">
      <c r="B87" s="23"/>
      <c r="C87" s="24" t="s">
        <v>104</v>
      </c>
      <c r="D87" s="25">
        <v>0.5</v>
      </c>
      <c r="E87" s="25">
        <v>0.5</v>
      </c>
      <c r="F87" s="96">
        <v>0</v>
      </c>
      <c r="G87" s="92">
        <v>0</v>
      </c>
      <c r="H87" s="2"/>
      <c r="I87" s="2"/>
    </row>
    <row r="88" spans="2:9" ht="13.8" x14ac:dyDescent="0.25">
      <c r="B88" s="36" t="s">
        <v>8</v>
      </c>
      <c r="C88" s="27" t="s">
        <v>105</v>
      </c>
      <c r="D88" s="29">
        <v>1.27</v>
      </c>
      <c r="E88" s="29">
        <v>1.27</v>
      </c>
      <c r="F88" s="97">
        <v>0</v>
      </c>
      <c r="G88" s="93">
        <v>0</v>
      </c>
      <c r="H88" s="39"/>
      <c r="I88" s="2"/>
    </row>
    <row r="89" spans="2:9" ht="13.8" x14ac:dyDescent="0.25">
      <c r="B89" s="23"/>
      <c r="C89" s="24" t="s">
        <v>106</v>
      </c>
      <c r="D89" s="25">
        <v>3.02</v>
      </c>
      <c r="E89" s="25">
        <v>3.02</v>
      </c>
      <c r="F89" s="96">
        <v>0</v>
      </c>
      <c r="G89" s="92">
        <v>0</v>
      </c>
      <c r="H89" s="2"/>
      <c r="I89" s="2"/>
    </row>
    <row r="90" spans="2:9" ht="13.8" x14ac:dyDescent="0.25">
      <c r="B90" s="36" t="s">
        <v>8</v>
      </c>
      <c r="C90" s="27" t="s">
        <v>107</v>
      </c>
      <c r="D90" s="29">
        <v>0.2</v>
      </c>
      <c r="E90" s="29">
        <v>0.2</v>
      </c>
      <c r="F90" s="97">
        <v>0</v>
      </c>
      <c r="G90" s="93">
        <v>0</v>
      </c>
      <c r="H90" s="39"/>
      <c r="I90" s="2"/>
    </row>
    <row r="91" spans="2:9" ht="13.8" x14ac:dyDescent="0.25">
      <c r="B91" s="23" t="s">
        <v>108</v>
      </c>
      <c r="C91" s="24" t="s">
        <v>109</v>
      </c>
      <c r="D91" s="25">
        <v>5.15</v>
      </c>
      <c r="E91" s="25">
        <v>5.2</v>
      </c>
      <c r="F91" s="96">
        <v>-9.6150000000000003E-3</v>
      </c>
      <c r="G91" s="92">
        <v>343364</v>
      </c>
      <c r="H91" s="2"/>
      <c r="I91" s="2"/>
    </row>
    <row r="92" spans="2:9" ht="13.8" x14ac:dyDescent="0.25">
      <c r="B92" s="36"/>
      <c r="C92" s="27" t="s">
        <v>110</v>
      </c>
      <c r="D92" s="29">
        <v>6.5</v>
      </c>
      <c r="E92" s="29">
        <v>6.5</v>
      </c>
      <c r="F92" s="97">
        <v>0</v>
      </c>
      <c r="G92" s="93">
        <v>89426</v>
      </c>
      <c r="H92" s="39"/>
      <c r="I92" s="2"/>
    </row>
    <row r="93" spans="2:9" ht="13.8" x14ac:dyDescent="0.25">
      <c r="B93" s="23"/>
      <c r="C93" s="24" t="s">
        <v>111</v>
      </c>
      <c r="D93" s="25">
        <v>0.2</v>
      </c>
      <c r="E93" s="25">
        <v>0.2</v>
      </c>
      <c r="F93" s="96">
        <v>0</v>
      </c>
      <c r="G93" s="92">
        <v>0</v>
      </c>
      <c r="H93" s="2"/>
      <c r="I93" s="2"/>
    </row>
    <row r="94" spans="2:9" ht="13.8" x14ac:dyDescent="0.25">
      <c r="B94" s="36" t="s">
        <v>8</v>
      </c>
      <c r="C94" s="27" t="s">
        <v>112</v>
      </c>
      <c r="D94" s="29">
        <v>552.20000000000005</v>
      </c>
      <c r="E94" s="29">
        <v>552.20000000000005</v>
      </c>
      <c r="F94" s="97">
        <v>0</v>
      </c>
      <c r="G94" s="93">
        <v>1</v>
      </c>
      <c r="H94" s="39"/>
      <c r="I94" s="2"/>
    </row>
    <row r="95" spans="2:9" ht="13.8" x14ac:dyDescent="0.25">
      <c r="B95" s="23" t="s">
        <v>8</v>
      </c>
      <c r="C95" s="24" t="s">
        <v>113</v>
      </c>
      <c r="D95" s="25">
        <v>0.75</v>
      </c>
      <c r="E95" s="25">
        <v>0.75</v>
      </c>
      <c r="F95" s="96">
        <v>0</v>
      </c>
      <c r="G95" s="92">
        <v>110413</v>
      </c>
      <c r="H95" s="2"/>
      <c r="I95" s="2"/>
    </row>
    <row r="96" spans="2:9" ht="13.8" x14ac:dyDescent="0.25">
      <c r="B96" s="36" t="s">
        <v>8</v>
      </c>
      <c r="C96" s="27" t="s">
        <v>114</v>
      </c>
      <c r="D96" s="29">
        <v>12.15</v>
      </c>
      <c r="E96" s="29">
        <v>12.15</v>
      </c>
      <c r="F96" s="97">
        <v>0</v>
      </c>
      <c r="G96" s="93">
        <v>867192</v>
      </c>
      <c r="H96" s="39"/>
      <c r="I96" s="2"/>
    </row>
    <row r="97" spans="2:9" ht="13.8" x14ac:dyDescent="0.25">
      <c r="B97" s="23"/>
      <c r="C97" s="24" t="s">
        <v>115</v>
      </c>
      <c r="D97" s="25">
        <v>20.55</v>
      </c>
      <c r="E97" s="25">
        <v>20.55</v>
      </c>
      <c r="F97" s="96">
        <v>0</v>
      </c>
      <c r="G97" s="92">
        <v>76858</v>
      </c>
      <c r="H97" s="2"/>
      <c r="I97" s="2"/>
    </row>
    <row r="98" spans="2:9" ht="13.8" x14ac:dyDescent="0.25">
      <c r="B98" s="36"/>
      <c r="C98" s="27"/>
      <c r="D98" s="29"/>
      <c r="E98" s="29"/>
      <c r="F98" s="97"/>
      <c r="G98" s="93"/>
      <c r="H98" s="39"/>
      <c r="I98" s="2"/>
    </row>
    <row r="99" spans="2:9" ht="13.8" x14ac:dyDescent="0.25">
      <c r="B99" s="19" t="s">
        <v>116</v>
      </c>
      <c r="C99" s="20"/>
      <c r="D99" s="30" t="s">
        <v>5</v>
      </c>
      <c r="E99" s="30" t="s">
        <v>5</v>
      </c>
      <c r="F99" s="98"/>
      <c r="G99" s="91"/>
      <c r="H99" s="2"/>
      <c r="I99" s="2"/>
    </row>
    <row r="100" spans="2:9" ht="13.8" x14ac:dyDescent="0.25">
      <c r="B100" s="23" t="s">
        <v>117</v>
      </c>
      <c r="C100" s="24" t="s">
        <v>118</v>
      </c>
      <c r="D100" s="25">
        <v>5.79</v>
      </c>
      <c r="E100" s="25">
        <v>5.79</v>
      </c>
      <c r="F100" s="96">
        <v>0</v>
      </c>
      <c r="G100" s="92">
        <v>0</v>
      </c>
      <c r="H100" s="2"/>
      <c r="I100" s="2"/>
    </row>
    <row r="101" spans="2:9" ht="13.8" x14ac:dyDescent="0.25">
      <c r="B101" s="23" t="s">
        <v>119</v>
      </c>
      <c r="C101" s="27" t="s">
        <v>120</v>
      </c>
      <c r="D101" s="29">
        <v>1.98</v>
      </c>
      <c r="E101" s="29">
        <v>1.98</v>
      </c>
      <c r="F101" s="97">
        <v>0</v>
      </c>
      <c r="G101" s="93">
        <v>0</v>
      </c>
      <c r="H101" s="2"/>
      <c r="I101" s="2"/>
    </row>
    <row r="102" spans="2:9" ht="13.8" x14ac:dyDescent="0.25">
      <c r="B102" s="23" t="s">
        <v>8</v>
      </c>
      <c r="C102" s="24" t="s">
        <v>121</v>
      </c>
      <c r="D102" s="25">
        <v>9.0500000000000007</v>
      </c>
      <c r="E102" s="25">
        <v>9.0500000000000007</v>
      </c>
      <c r="F102" s="96">
        <v>0</v>
      </c>
      <c r="G102" s="92">
        <v>131864</v>
      </c>
      <c r="H102" s="2"/>
      <c r="I102" s="2"/>
    </row>
    <row r="103" spans="2:9" ht="13.8" x14ac:dyDescent="0.25">
      <c r="B103" s="23" t="s">
        <v>8</v>
      </c>
      <c r="C103" s="27" t="s">
        <v>122</v>
      </c>
      <c r="D103" s="29">
        <v>5.4</v>
      </c>
      <c r="E103" s="29">
        <v>5.4</v>
      </c>
      <c r="F103" s="97">
        <v>0</v>
      </c>
      <c r="G103" s="93">
        <v>107730</v>
      </c>
      <c r="H103" s="2"/>
      <c r="I103" s="2"/>
    </row>
    <row r="104" spans="2:9" ht="13.8" x14ac:dyDescent="0.25">
      <c r="B104" s="23" t="s">
        <v>8</v>
      </c>
      <c r="C104" s="24" t="s">
        <v>123</v>
      </c>
      <c r="D104" s="25">
        <v>3.92</v>
      </c>
      <c r="E104" s="25">
        <v>3.92</v>
      </c>
      <c r="F104" s="96">
        <v>0</v>
      </c>
      <c r="G104" s="92">
        <v>105611</v>
      </c>
      <c r="H104" s="2"/>
      <c r="I104" s="2"/>
    </row>
    <row r="105" spans="2:9" ht="13.8" x14ac:dyDescent="0.25">
      <c r="B105" s="23" t="s">
        <v>8</v>
      </c>
      <c r="C105" s="27" t="s">
        <v>124</v>
      </c>
      <c r="D105" s="29">
        <v>1.38</v>
      </c>
      <c r="E105" s="29">
        <v>1.38</v>
      </c>
      <c r="F105" s="97">
        <v>0</v>
      </c>
      <c r="G105" s="93">
        <v>133</v>
      </c>
      <c r="H105" s="2"/>
      <c r="I105" s="2"/>
    </row>
    <row r="106" spans="2:9" ht="13.8" x14ac:dyDescent="0.25">
      <c r="B106" s="23" t="s">
        <v>8</v>
      </c>
      <c r="C106" s="24" t="s">
        <v>125</v>
      </c>
      <c r="D106" s="25">
        <v>1.85</v>
      </c>
      <c r="E106" s="25">
        <v>2.0499999999999998</v>
      </c>
      <c r="F106" s="96">
        <v>-9.7560999999999995E-2</v>
      </c>
      <c r="G106" s="92">
        <v>22636950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7"/>
      <c r="G107" s="93"/>
      <c r="H107" s="2"/>
      <c r="I107" s="2"/>
    </row>
    <row r="108" spans="2:9" ht="13.8" x14ac:dyDescent="0.25">
      <c r="B108" s="19" t="s">
        <v>126</v>
      </c>
      <c r="C108" s="20"/>
      <c r="D108" s="30" t="s">
        <v>5</v>
      </c>
      <c r="E108" s="30" t="s">
        <v>5</v>
      </c>
      <c r="F108" s="98"/>
      <c r="G108" s="91"/>
      <c r="H108" s="2"/>
      <c r="I108" s="2"/>
    </row>
    <row r="109" spans="2:9" ht="13.8" x14ac:dyDescent="0.25">
      <c r="B109" s="23" t="s">
        <v>127</v>
      </c>
      <c r="C109" s="24" t="s">
        <v>128</v>
      </c>
      <c r="D109" s="25">
        <v>0.46</v>
      </c>
      <c r="E109" s="25">
        <v>0.46</v>
      </c>
      <c r="F109" s="96">
        <v>0</v>
      </c>
      <c r="G109" s="92">
        <v>29501</v>
      </c>
      <c r="H109" s="2"/>
      <c r="I109" s="2"/>
    </row>
    <row r="110" spans="2:9" ht="13.8" x14ac:dyDescent="0.25">
      <c r="B110" s="23" t="s">
        <v>129</v>
      </c>
      <c r="C110" s="27" t="s">
        <v>130</v>
      </c>
      <c r="D110" s="29">
        <v>0.2</v>
      </c>
      <c r="E110" s="29">
        <v>0.2</v>
      </c>
      <c r="F110" s="97">
        <v>0</v>
      </c>
      <c r="G110" s="93">
        <v>0</v>
      </c>
      <c r="H110" s="2"/>
      <c r="I110" s="2"/>
    </row>
    <row r="111" spans="2:9" ht="13.8" x14ac:dyDescent="0.25">
      <c r="B111" s="23" t="s">
        <v>131</v>
      </c>
      <c r="C111" s="24" t="s">
        <v>132</v>
      </c>
      <c r="D111" s="25">
        <v>0.8</v>
      </c>
      <c r="E111" s="25">
        <v>0.8</v>
      </c>
      <c r="F111" s="96">
        <v>0</v>
      </c>
      <c r="G111" s="92">
        <v>99000</v>
      </c>
      <c r="H111" s="2"/>
      <c r="I111" s="2"/>
    </row>
    <row r="112" spans="2:9" ht="13.8" x14ac:dyDescent="0.25">
      <c r="B112" s="23"/>
      <c r="C112" s="27" t="s">
        <v>133</v>
      </c>
      <c r="D112" s="29">
        <v>3.6</v>
      </c>
      <c r="E112" s="29">
        <v>3.6</v>
      </c>
      <c r="F112" s="97">
        <v>0</v>
      </c>
      <c r="G112" s="93">
        <v>0</v>
      </c>
      <c r="H112" s="2"/>
      <c r="I112" s="2"/>
    </row>
    <row r="113" spans="2:9" ht="13.8" x14ac:dyDescent="0.25">
      <c r="B113" s="23" t="s">
        <v>8</v>
      </c>
      <c r="C113" s="24" t="s">
        <v>134</v>
      </c>
      <c r="D113" s="25">
        <v>0.81</v>
      </c>
      <c r="E113" s="25">
        <v>0.81</v>
      </c>
      <c r="F113" s="96">
        <v>0</v>
      </c>
      <c r="G113" s="92">
        <v>50000</v>
      </c>
      <c r="I113" s="2"/>
    </row>
    <row r="114" spans="2:9" ht="13.8" x14ac:dyDescent="0.25">
      <c r="B114" s="23" t="s">
        <v>135</v>
      </c>
      <c r="C114" s="27" t="s">
        <v>136</v>
      </c>
      <c r="D114" s="29">
        <v>0.26</v>
      </c>
      <c r="E114" s="29">
        <v>0.26</v>
      </c>
      <c r="F114" s="97">
        <v>0</v>
      </c>
      <c r="G114" s="93">
        <v>105348</v>
      </c>
      <c r="H114" s="2"/>
      <c r="I114" s="2"/>
    </row>
    <row r="115" spans="2:9" ht="13.8" x14ac:dyDescent="0.25">
      <c r="B115" s="23" t="s">
        <v>8</v>
      </c>
      <c r="C115" s="24" t="s">
        <v>137</v>
      </c>
      <c r="D115" s="25">
        <v>3.2</v>
      </c>
      <c r="E115" s="25">
        <v>3.2</v>
      </c>
      <c r="F115" s="96">
        <v>0</v>
      </c>
      <c r="G115" s="92">
        <v>12931</v>
      </c>
      <c r="H115" s="2"/>
      <c r="I115" s="2"/>
    </row>
    <row r="116" spans="2:9" ht="13.8" x14ac:dyDescent="0.25">
      <c r="B116" s="23" t="s">
        <v>138</v>
      </c>
      <c r="C116" s="27" t="s">
        <v>139</v>
      </c>
      <c r="D116" s="29">
        <v>197.1</v>
      </c>
      <c r="E116" s="29">
        <v>197</v>
      </c>
      <c r="F116" s="97">
        <v>5.0799999999999999E-4</v>
      </c>
      <c r="G116" s="93">
        <v>1728389</v>
      </c>
      <c r="H116" s="2"/>
      <c r="I116" s="2"/>
    </row>
    <row r="117" spans="2:9" ht="13.8" x14ac:dyDescent="0.25">
      <c r="B117" s="23" t="s">
        <v>8</v>
      </c>
      <c r="C117" s="24" t="s">
        <v>140</v>
      </c>
      <c r="D117" s="25">
        <v>1275</v>
      </c>
      <c r="E117" s="25">
        <v>1312.2</v>
      </c>
      <c r="F117" s="96">
        <v>-2.8348999999999999E-2</v>
      </c>
      <c r="G117" s="92">
        <v>449594</v>
      </c>
      <c r="H117" s="2"/>
      <c r="I117" s="2"/>
    </row>
    <row r="118" spans="2:9" ht="13.8" x14ac:dyDescent="0.25">
      <c r="B118" s="23"/>
      <c r="C118" s="27"/>
      <c r="D118" s="29"/>
      <c r="E118" s="29"/>
      <c r="F118" s="97"/>
      <c r="G118" s="93"/>
      <c r="H118" s="2"/>
      <c r="I118" s="2"/>
    </row>
    <row r="119" spans="2:9" ht="13.8" x14ac:dyDescent="0.25">
      <c r="B119" s="19" t="s">
        <v>141</v>
      </c>
      <c r="C119" s="20"/>
      <c r="D119" s="30" t="s">
        <v>5</v>
      </c>
      <c r="E119" s="30" t="s">
        <v>5</v>
      </c>
      <c r="F119" s="98"/>
      <c r="G119" s="91"/>
      <c r="H119" s="2"/>
      <c r="I119" s="2"/>
    </row>
    <row r="120" spans="2:9" ht="13.8" x14ac:dyDescent="0.25">
      <c r="B120" s="23" t="s">
        <v>142</v>
      </c>
      <c r="C120" s="24" t="s">
        <v>143</v>
      </c>
      <c r="D120" s="25">
        <v>62.5</v>
      </c>
      <c r="E120" s="25">
        <v>62.5</v>
      </c>
      <c r="F120" s="96">
        <v>0</v>
      </c>
      <c r="G120" s="92">
        <v>0</v>
      </c>
      <c r="H120" s="2"/>
      <c r="I120" s="2"/>
    </row>
    <row r="121" spans="2:9" ht="13.8" x14ac:dyDescent="0.25">
      <c r="B121" s="23" t="s">
        <v>8</v>
      </c>
      <c r="C121" s="27" t="s">
        <v>144</v>
      </c>
      <c r="D121" s="29">
        <v>5.7</v>
      </c>
      <c r="E121" s="29">
        <v>5.7</v>
      </c>
      <c r="F121" s="97">
        <v>0</v>
      </c>
      <c r="G121" s="93">
        <v>1384</v>
      </c>
      <c r="H121" s="2"/>
      <c r="I121" s="2"/>
    </row>
    <row r="122" spans="2:9" ht="13.8" x14ac:dyDescent="0.25">
      <c r="B122" s="23" t="s">
        <v>8</v>
      </c>
      <c r="C122" s="24" t="s">
        <v>145</v>
      </c>
      <c r="D122" s="25">
        <v>17.75</v>
      </c>
      <c r="E122" s="25">
        <v>17.75</v>
      </c>
      <c r="F122" s="96">
        <v>0</v>
      </c>
      <c r="G122" s="92">
        <v>62095</v>
      </c>
      <c r="H122" s="2"/>
      <c r="I122" s="2"/>
    </row>
    <row r="123" spans="2:9" ht="13.8" x14ac:dyDescent="0.25">
      <c r="B123" s="23" t="s">
        <v>8</v>
      </c>
      <c r="C123" s="27" t="s">
        <v>146</v>
      </c>
      <c r="D123" s="29">
        <v>70</v>
      </c>
      <c r="E123" s="29">
        <v>70</v>
      </c>
      <c r="F123" s="97">
        <v>0</v>
      </c>
      <c r="G123" s="93">
        <v>123140</v>
      </c>
      <c r="H123" s="2"/>
      <c r="I123" s="2"/>
    </row>
    <row r="124" spans="2:9" ht="13.8" x14ac:dyDescent="0.25">
      <c r="B124" s="23" t="s">
        <v>8</v>
      </c>
      <c r="C124" s="24" t="s">
        <v>147</v>
      </c>
      <c r="D124" s="25">
        <v>245</v>
      </c>
      <c r="E124" s="25">
        <v>245</v>
      </c>
      <c r="F124" s="96">
        <v>0</v>
      </c>
      <c r="G124" s="92">
        <v>6856</v>
      </c>
      <c r="H124" s="2"/>
      <c r="I124" s="2"/>
    </row>
    <row r="125" spans="2:9" ht="13.8" x14ac:dyDescent="0.25">
      <c r="B125" s="23" t="s">
        <v>8</v>
      </c>
      <c r="C125" s="27" t="s">
        <v>148</v>
      </c>
      <c r="D125" s="29">
        <v>2.27</v>
      </c>
      <c r="E125" s="29">
        <v>2.27</v>
      </c>
      <c r="F125" s="97">
        <v>0</v>
      </c>
      <c r="G125" s="93">
        <v>0</v>
      </c>
      <c r="H125" s="2"/>
      <c r="I125" s="2"/>
    </row>
    <row r="126" spans="2:9" ht="13.8" x14ac:dyDescent="0.25">
      <c r="B126" s="23" t="s">
        <v>8</v>
      </c>
      <c r="C126" s="24" t="s">
        <v>149</v>
      </c>
      <c r="D126" s="25">
        <v>10</v>
      </c>
      <c r="E126" s="25">
        <v>10</v>
      </c>
      <c r="F126" s="96">
        <v>0</v>
      </c>
      <c r="G126" s="92">
        <v>0</v>
      </c>
      <c r="H126" s="2"/>
      <c r="I126" s="2"/>
    </row>
    <row r="127" spans="2:9" ht="13.8" x14ac:dyDescent="0.25">
      <c r="B127" s="23" t="s">
        <v>8</v>
      </c>
      <c r="C127" s="27" t="s">
        <v>150</v>
      </c>
      <c r="D127" s="29">
        <v>22.25</v>
      </c>
      <c r="E127" s="29">
        <v>22.25</v>
      </c>
      <c r="F127" s="97">
        <v>0</v>
      </c>
      <c r="G127" s="93">
        <v>511912</v>
      </c>
      <c r="H127" s="2"/>
      <c r="I127" s="2"/>
    </row>
    <row r="128" spans="2:9" ht="13.8" x14ac:dyDescent="0.25">
      <c r="B128" s="23" t="s">
        <v>42</v>
      </c>
      <c r="C128" s="24" t="s">
        <v>151</v>
      </c>
      <c r="D128" s="25">
        <v>2.0099999999999998</v>
      </c>
      <c r="E128" s="25">
        <v>2.0099999999999998</v>
      </c>
      <c r="F128" s="96">
        <v>0</v>
      </c>
      <c r="G128" s="92">
        <v>45308</v>
      </c>
      <c r="H128" s="2"/>
      <c r="I128" s="2"/>
    </row>
    <row r="129" spans="2:9" ht="13.8" x14ac:dyDescent="0.25">
      <c r="B129" s="23" t="s">
        <v>8</v>
      </c>
      <c r="C129" s="27" t="s">
        <v>152</v>
      </c>
      <c r="D129" s="29">
        <v>5.45</v>
      </c>
      <c r="E129" s="29">
        <v>5.45</v>
      </c>
      <c r="F129" s="97">
        <v>0</v>
      </c>
      <c r="G129" s="93">
        <v>0</v>
      </c>
      <c r="H129" s="2"/>
      <c r="I129" s="2"/>
    </row>
    <row r="130" spans="2:9" ht="13.8" x14ac:dyDescent="0.25">
      <c r="B130" s="23"/>
      <c r="D130" s="25"/>
      <c r="E130" s="25"/>
      <c r="F130" s="96"/>
      <c r="G130" s="92"/>
      <c r="H130" s="2"/>
      <c r="I130" s="2"/>
    </row>
    <row r="131" spans="2:9" ht="13.8" x14ac:dyDescent="0.25">
      <c r="B131" s="19" t="s">
        <v>153</v>
      </c>
      <c r="C131" s="20"/>
      <c r="D131" s="30" t="s">
        <v>5</v>
      </c>
      <c r="E131" s="30" t="s">
        <v>5</v>
      </c>
      <c r="F131" s="98"/>
      <c r="G131" s="91"/>
      <c r="H131" s="2"/>
      <c r="I131" s="2"/>
    </row>
    <row r="132" spans="2:9" ht="13.8" x14ac:dyDescent="0.25">
      <c r="B132" s="23" t="s">
        <v>154</v>
      </c>
      <c r="C132" s="24" t="s">
        <v>155</v>
      </c>
      <c r="D132" s="25">
        <v>7.4</v>
      </c>
      <c r="E132" s="25">
        <v>7.4</v>
      </c>
      <c r="F132" s="96">
        <v>0</v>
      </c>
      <c r="G132" s="92">
        <v>2325</v>
      </c>
      <c r="H132" s="2"/>
      <c r="I132" s="2"/>
    </row>
    <row r="133" spans="2:9" ht="13.8" x14ac:dyDescent="0.25">
      <c r="B133" s="23" t="s">
        <v>156</v>
      </c>
      <c r="C133" s="27" t="s">
        <v>157</v>
      </c>
      <c r="D133" s="29">
        <v>6.5</v>
      </c>
      <c r="E133" s="29">
        <v>6.5</v>
      </c>
      <c r="F133" s="97">
        <v>0</v>
      </c>
      <c r="G133" s="93">
        <v>0</v>
      </c>
      <c r="H133" s="2"/>
      <c r="I133" s="2"/>
    </row>
    <row r="134" spans="2:9" ht="13.8" x14ac:dyDescent="0.25">
      <c r="B134" s="23" t="s">
        <v>158</v>
      </c>
      <c r="C134" s="24" t="s">
        <v>159</v>
      </c>
      <c r="D134" s="25">
        <v>4.62</v>
      </c>
      <c r="E134" s="25">
        <v>4.62</v>
      </c>
      <c r="F134" s="96">
        <v>0</v>
      </c>
      <c r="G134" s="92">
        <v>66848</v>
      </c>
      <c r="H134" s="2"/>
      <c r="I134" s="2"/>
    </row>
    <row r="135" spans="2:9" ht="13.8" x14ac:dyDescent="0.25">
      <c r="B135" s="23" t="s">
        <v>160</v>
      </c>
      <c r="C135" s="27" t="s">
        <v>161</v>
      </c>
      <c r="D135" s="29">
        <v>0.35</v>
      </c>
      <c r="E135" s="29">
        <v>0.35</v>
      </c>
      <c r="F135" s="97">
        <v>0</v>
      </c>
      <c r="G135" s="93">
        <v>2800</v>
      </c>
      <c r="H135" s="2"/>
      <c r="I135" s="2"/>
    </row>
    <row r="136" spans="2:9" ht="13.8" x14ac:dyDescent="0.25">
      <c r="B136" s="23"/>
      <c r="C136" s="24" t="s">
        <v>162</v>
      </c>
      <c r="D136" s="25">
        <v>0.2</v>
      </c>
      <c r="E136" s="25">
        <v>0.2</v>
      </c>
      <c r="F136" s="96">
        <v>0</v>
      </c>
      <c r="G136" s="92">
        <v>100000</v>
      </c>
      <c r="H136" s="2"/>
      <c r="I136" s="2"/>
    </row>
    <row r="137" spans="2:9" ht="13.8" x14ac:dyDescent="0.25">
      <c r="B137" s="23"/>
      <c r="C137" s="27" t="s">
        <v>163</v>
      </c>
      <c r="D137" s="29">
        <v>2.91</v>
      </c>
      <c r="E137" s="29">
        <v>2.91</v>
      </c>
      <c r="F137" s="97">
        <v>0</v>
      </c>
      <c r="G137" s="93">
        <v>0</v>
      </c>
      <c r="H137" s="2"/>
      <c r="I137" s="2"/>
    </row>
    <row r="138" spans="2:9" ht="13.8" x14ac:dyDescent="0.25">
      <c r="B138" s="36"/>
      <c r="D138" s="25"/>
      <c r="E138" s="25"/>
      <c r="F138" s="96"/>
      <c r="G138" s="92"/>
      <c r="H138" s="2"/>
      <c r="I138" s="2"/>
    </row>
    <row r="139" spans="2:9" ht="13.8" x14ac:dyDescent="0.25">
      <c r="B139" s="19" t="s">
        <v>241</v>
      </c>
      <c r="C139" s="20"/>
      <c r="D139" s="30"/>
      <c r="E139" s="30"/>
      <c r="F139" s="98"/>
      <c r="G139" s="91"/>
      <c r="H139" s="2"/>
      <c r="I139" s="2"/>
    </row>
    <row r="140" spans="2:9" ht="13.8" x14ac:dyDescent="0.25">
      <c r="B140" s="23" t="s">
        <v>164</v>
      </c>
      <c r="C140" s="24" t="s">
        <v>165</v>
      </c>
      <c r="D140" s="25">
        <v>4.4000000000000004</v>
      </c>
      <c r="E140" s="25">
        <v>4.4000000000000004</v>
      </c>
      <c r="F140" s="96">
        <v>0</v>
      </c>
      <c r="G140" s="92">
        <v>172985</v>
      </c>
      <c r="H140" s="2"/>
      <c r="I140" s="2"/>
    </row>
    <row r="141" spans="2:9" ht="13.8" x14ac:dyDescent="0.25">
      <c r="B141" s="23" t="s">
        <v>166</v>
      </c>
      <c r="C141" s="27" t="s">
        <v>167</v>
      </c>
      <c r="D141" s="29">
        <v>0.28999999999999998</v>
      </c>
      <c r="E141" s="29">
        <v>0.27</v>
      </c>
      <c r="F141" s="97">
        <v>7.4074000000000001E-2</v>
      </c>
      <c r="G141" s="93">
        <v>3123820</v>
      </c>
      <c r="H141" s="2"/>
      <c r="I141" s="2"/>
    </row>
    <row r="142" spans="2:9" ht="13.8" x14ac:dyDescent="0.25">
      <c r="B142" s="23" t="s">
        <v>168</v>
      </c>
      <c r="C142" s="24" t="s">
        <v>169</v>
      </c>
      <c r="D142" s="25">
        <v>1200</v>
      </c>
      <c r="E142" s="25">
        <v>1200</v>
      </c>
      <c r="F142" s="96">
        <v>0</v>
      </c>
      <c r="G142" s="92">
        <v>3204</v>
      </c>
      <c r="H142" s="2"/>
      <c r="I142" s="2"/>
    </row>
    <row r="143" spans="2:9" ht="13.8" x14ac:dyDescent="0.25">
      <c r="B143" s="23" t="s">
        <v>170</v>
      </c>
      <c r="C143" s="27" t="s">
        <v>171</v>
      </c>
      <c r="D143" s="29">
        <v>12.95</v>
      </c>
      <c r="E143" s="29">
        <v>12.95</v>
      </c>
      <c r="F143" s="97">
        <v>0</v>
      </c>
      <c r="G143" s="93">
        <v>2783</v>
      </c>
      <c r="H143" s="2"/>
      <c r="I143" s="2"/>
    </row>
    <row r="144" spans="2:9" ht="13.8" x14ac:dyDescent="0.25">
      <c r="B144" s="23" t="s">
        <v>8</v>
      </c>
      <c r="C144" s="24" t="s">
        <v>172</v>
      </c>
      <c r="D144" s="25">
        <v>26.5</v>
      </c>
      <c r="E144" s="25">
        <v>26.5</v>
      </c>
      <c r="F144" s="96">
        <v>0</v>
      </c>
      <c r="G144" s="92">
        <v>9348</v>
      </c>
      <c r="H144" s="2"/>
      <c r="I144" s="2"/>
    </row>
    <row r="145" spans="2:9" ht="13.8" x14ac:dyDescent="0.25">
      <c r="B145" s="23" t="s">
        <v>8</v>
      </c>
      <c r="C145" s="27" t="s">
        <v>173</v>
      </c>
      <c r="D145" s="29">
        <v>6.3</v>
      </c>
      <c r="E145" s="29">
        <v>6.3</v>
      </c>
      <c r="F145" s="97">
        <v>0</v>
      </c>
      <c r="G145" s="93">
        <v>170055</v>
      </c>
      <c r="H145" s="2"/>
      <c r="I145" s="2"/>
    </row>
    <row r="146" spans="2:9" ht="13.8" x14ac:dyDescent="0.25">
      <c r="B146" s="23" t="s">
        <v>8</v>
      </c>
      <c r="C146" s="24" t="s">
        <v>174</v>
      </c>
      <c r="D146" s="25">
        <v>13.9</v>
      </c>
      <c r="E146" s="25">
        <v>13.9</v>
      </c>
      <c r="F146" s="96">
        <v>0</v>
      </c>
      <c r="G146" s="92">
        <v>10845</v>
      </c>
      <c r="H146" s="2"/>
      <c r="I146" s="2"/>
    </row>
    <row r="147" spans="2:9" ht="13.8" x14ac:dyDescent="0.25">
      <c r="B147" s="23"/>
      <c r="C147" s="27" t="s">
        <v>242</v>
      </c>
      <c r="D147" s="29">
        <v>114</v>
      </c>
      <c r="E147" s="29">
        <v>116</v>
      </c>
      <c r="F147" s="97">
        <v>-1.7240999999999999E-2</v>
      </c>
      <c r="G147" s="93">
        <v>228214</v>
      </c>
      <c r="H147" s="2"/>
      <c r="I147" s="2"/>
    </row>
    <row r="148" spans="2:9" ht="13.8" x14ac:dyDescent="0.25">
      <c r="B148" s="23" t="s">
        <v>8</v>
      </c>
      <c r="C148" s="24" t="s">
        <v>175</v>
      </c>
      <c r="D148" s="25">
        <v>197</v>
      </c>
      <c r="E148" s="25">
        <v>197</v>
      </c>
      <c r="F148" s="96">
        <v>0</v>
      </c>
      <c r="G148" s="92">
        <v>106836</v>
      </c>
      <c r="H148" s="2"/>
      <c r="I148" s="2"/>
    </row>
    <row r="149" spans="2:9" ht="13.8" x14ac:dyDescent="0.25">
      <c r="B149" s="23" t="s">
        <v>8</v>
      </c>
      <c r="C149" s="27"/>
      <c r="D149" s="29"/>
      <c r="E149" s="29"/>
      <c r="F149" s="97"/>
      <c r="G149" s="93"/>
      <c r="H149" s="2"/>
      <c r="I149" s="2"/>
    </row>
    <row r="150" spans="2:9" ht="13.8" x14ac:dyDescent="0.25">
      <c r="B150" s="19" t="s">
        <v>176</v>
      </c>
      <c r="C150" s="20"/>
      <c r="D150" s="40" t="s">
        <v>5</v>
      </c>
      <c r="E150" s="40" t="s">
        <v>5</v>
      </c>
      <c r="F150" s="102"/>
      <c r="G150" s="91"/>
      <c r="H150" s="2"/>
      <c r="I150" s="2"/>
    </row>
    <row r="151" spans="2:9" ht="13.8" x14ac:dyDescent="0.25">
      <c r="B151" s="23" t="s">
        <v>177</v>
      </c>
      <c r="C151" s="24" t="s">
        <v>178</v>
      </c>
      <c r="D151" s="25">
        <v>0.2</v>
      </c>
      <c r="E151" s="25">
        <v>0.2</v>
      </c>
      <c r="F151" s="96">
        <v>0</v>
      </c>
      <c r="G151" s="92">
        <v>0</v>
      </c>
      <c r="H151" s="2"/>
      <c r="I151" s="2"/>
    </row>
    <row r="152" spans="2:9" ht="13.8" x14ac:dyDescent="0.25">
      <c r="B152" s="23" t="s">
        <v>179</v>
      </c>
      <c r="C152" s="27" t="s">
        <v>180</v>
      </c>
      <c r="D152" s="29">
        <v>1.62</v>
      </c>
      <c r="E152" s="29">
        <v>1.62</v>
      </c>
      <c r="F152" s="97">
        <v>0</v>
      </c>
      <c r="G152" s="93">
        <v>0</v>
      </c>
      <c r="H152" s="2"/>
      <c r="I152" s="2"/>
    </row>
    <row r="153" spans="2:9" ht="13.8" x14ac:dyDescent="0.25">
      <c r="B153" s="23" t="s">
        <v>8</v>
      </c>
      <c r="C153" s="24" t="s">
        <v>181</v>
      </c>
      <c r="D153" s="25">
        <v>5.21</v>
      </c>
      <c r="E153" s="25">
        <v>5.21</v>
      </c>
      <c r="F153" s="96">
        <v>0</v>
      </c>
      <c r="G153" s="92">
        <v>2016434</v>
      </c>
      <c r="H153" s="2"/>
      <c r="I153" s="2"/>
    </row>
    <row r="154" spans="2:9" ht="13.8" x14ac:dyDescent="0.25">
      <c r="B154" s="23"/>
      <c r="C154" s="27" t="s">
        <v>182</v>
      </c>
      <c r="D154" s="29">
        <v>5</v>
      </c>
      <c r="E154" s="29">
        <v>5</v>
      </c>
      <c r="F154" s="97">
        <v>0</v>
      </c>
      <c r="G154" s="93">
        <v>0</v>
      </c>
      <c r="H154" s="2"/>
      <c r="I154" s="2"/>
    </row>
    <row r="155" spans="2:9" ht="13.8" x14ac:dyDescent="0.25">
      <c r="B155" s="23" t="s">
        <v>183</v>
      </c>
      <c r="C155" s="24" t="s">
        <v>184</v>
      </c>
      <c r="D155" s="25">
        <v>0.33</v>
      </c>
      <c r="E155" s="25">
        <v>0.33</v>
      </c>
      <c r="F155" s="96">
        <v>0</v>
      </c>
      <c r="G155" s="92">
        <v>129210</v>
      </c>
      <c r="H155" s="2"/>
      <c r="I155" s="2"/>
    </row>
    <row r="156" spans="2:9" ht="13.8" x14ac:dyDescent="0.25">
      <c r="B156" s="23" t="s">
        <v>185</v>
      </c>
      <c r="C156" s="27" t="s">
        <v>186</v>
      </c>
      <c r="D156" s="29">
        <v>2.37</v>
      </c>
      <c r="E156" s="29">
        <v>2.37</v>
      </c>
      <c r="F156" s="97">
        <v>0</v>
      </c>
      <c r="G156" s="93">
        <v>15460</v>
      </c>
      <c r="H156" s="2"/>
      <c r="I156" s="2"/>
    </row>
    <row r="157" spans="2:9" ht="13.8" x14ac:dyDescent="0.25">
      <c r="B157" s="23" t="s">
        <v>8</v>
      </c>
      <c r="C157" s="24" t="s">
        <v>187</v>
      </c>
      <c r="D157" s="25">
        <v>0.75</v>
      </c>
      <c r="E157" s="25">
        <v>0.75</v>
      </c>
      <c r="F157" s="96">
        <v>0</v>
      </c>
      <c r="G157" s="92">
        <v>0</v>
      </c>
      <c r="H157" s="2"/>
      <c r="I157" s="2"/>
    </row>
    <row r="158" spans="2:9" ht="13.8" x14ac:dyDescent="0.25">
      <c r="B158" s="23" t="s">
        <v>188</v>
      </c>
      <c r="C158" s="27" t="s">
        <v>189</v>
      </c>
      <c r="D158" s="29">
        <v>3.2</v>
      </c>
      <c r="E158" s="29">
        <v>3.2</v>
      </c>
      <c r="F158" s="97">
        <v>0</v>
      </c>
      <c r="G158" s="93">
        <v>0</v>
      </c>
      <c r="H158" s="2"/>
      <c r="I158" s="2"/>
    </row>
    <row r="159" spans="2:9" ht="13.8" x14ac:dyDescent="0.25">
      <c r="B159" s="23" t="s">
        <v>190</v>
      </c>
      <c r="C159" s="24" t="s">
        <v>191</v>
      </c>
      <c r="D159" s="25">
        <v>0.2</v>
      </c>
      <c r="E159" s="25">
        <v>0.2</v>
      </c>
      <c r="F159" s="96">
        <v>0</v>
      </c>
      <c r="G159" s="92">
        <v>0</v>
      </c>
      <c r="H159" s="2"/>
      <c r="I159" s="2"/>
    </row>
    <row r="160" spans="2:9" ht="13.8" x14ac:dyDescent="0.25">
      <c r="B160" s="23" t="s">
        <v>192</v>
      </c>
      <c r="C160" s="27" t="s">
        <v>193</v>
      </c>
      <c r="D160" s="29">
        <v>3.4</v>
      </c>
      <c r="E160" s="29">
        <v>3.4</v>
      </c>
      <c r="F160" s="97">
        <v>0</v>
      </c>
      <c r="G160" s="93">
        <v>0</v>
      </c>
      <c r="H160" s="2"/>
      <c r="I160" s="2"/>
    </row>
    <row r="161" spans="2:9" ht="13.8" x14ac:dyDescent="0.25">
      <c r="B161" s="23" t="s">
        <v>8</v>
      </c>
      <c r="C161" s="24" t="s">
        <v>194</v>
      </c>
      <c r="D161" s="25">
        <v>1.1200000000000001</v>
      </c>
      <c r="E161" s="25">
        <v>1.1200000000000001</v>
      </c>
      <c r="F161" s="96">
        <v>0</v>
      </c>
      <c r="G161" s="92">
        <v>990</v>
      </c>
      <c r="H161" s="2"/>
      <c r="I161" s="2"/>
    </row>
    <row r="162" spans="2:9" ht="13.8" x14ac:dyDescent="0.25">
      <c r="B162" s="23" t="s">
        <v>8</v>
      </c>
      <c r="C162" s="27" t="s">
        <v>195</v>
      </c>
      <c r="D162" s="29">
        <v>2.84</v>
      </c>
      <c r="E162" s="29">
        <v>2.84</v>
      </c>
      <c r="F162" s="97">
        <v>0</v>
      </c>
      <c r="G162" s="93">
        <v>0</v>
      </c>
      <c r="H162" s="2"/>
      <c r="I162" s="2"/>
    </row>
    <row r="163" spans="2:9" ht="13.8" x14ac:dyDescent="0.25">
      <c r="B163" s="23"/>
      <c r="C163" s="24" t="s">
        <v>196</v>
      </c>
      <c r="D163" s="25">
        <v>6.25</v>
      </c>
      <c r="E163" s="25">
        <v>6.25</v>
      </c>
      <c r="F163" s="96">
        <v>0</v>
      </c>
      <c r="G163" s="92">
        <v>79</v>
      </c>
      <c r="H163" s="2"/>
      <c r="I163" s="2"/>
    </row>
    <row r="164" spans="2:9" ht="13.8" x14ac:dyDescent="0.25">
      <c r="B164" s="23" t="s">
        <v>197</v>
      </c>
      <c r="C164" s="27" t="s">
        <v>198</v>
      </c>
      <c r="D164" s="29">
        <v>0.2</v>
      </c>
      <c r="E164" s="29">
        <v>0.2</v>
      </c>
      <c r="F164" s="97">
        <v>0</v>
      </c>
      <c r="G164" s="93">
        <v>5000</v>
      </c>
      <c r="H164" s="2"/>
      <c r="I164" s="2"/>
    </row>
    <row r="165" spans="2:9" ht="13.8" x14ac:dyDescent="0.25">
      <c r="B165" s="23" t="s">
        <v>199</v>
      </c>
      <c r="C165" s="24" t="s">
        <v>200</v>
      </c>
      <c r="D165" s="25">
        <v>1.46</v>
      </c>
      <c r="E165" s="25">
        <v>1.46</v>
      </c>
      <c r="F165" s="96">
        <v>0</v>
      </c>
      <c r="G165" s="92">
        <v>0</v>
      </c>
      <c r="H165" s="2"/>
      <c r="I165" s="2"/>
    </row>
    <row r="166" spans="2:9" ht="13.8" x14ac:dyDescent="0.25">
      <c r="B166" s="23" t="s">
        <v>8</v>
      </c>
      <c r="C166" s="27" t="s">
        <v>201</v>
      </c>
      <c r="D166" s="29">
        <v>1.86</v>
      </c>
      <c r="E166" s="29">
        <v>1.86</v>
      </c>
      <c r="F166" s="97">
        <v>0</v>
      </c>
      <c r="G166" s="93">
        <v>24492</v>
      </c>
      <c r="H166" s="2"/>
      <c r="I166" s="2"/>
    </row>
    <row r="167" spans="2:9" ht="13.8" x14ac:dyDescent="0.25">
      <c r="B167" s="23" t="s">
        <v>8</v>
      </c>
      <c r="C167" s="24" t="s">
        <v>202</v>
      </c>
      <c r="D167" s="25">
        <v>1.79</v>
      </c>
      <c r="E167" s="25">
        <v>1.79</v>
      </c>
      <c r="F167" s="96">
        <v>0</v>
      </c>
      <c r="G167" s="92">
        <v>9750</v>
      </c>
      <c r="H167" s="2"/>
      <c r="I167" s="2"/>
    </row>
    <row r="168" spans="2:9" ht="13.8" x14ac:dyDescent="0.25">
      <c r="B168" s="23" t="s">
        <v>203</v>
      </c>
      <c r="C168" s="27" t="s">
        <v>204</v>
      </c>
      <c r="D168" s="29">
        <v>0.25</v>
      </c>
      <c r="E168" s="29">
        <v>0.27</v>
      </c>
      <c r="F168" s="97">
        <v>-7.4074000000000001E-2</v>
      </c>
      <c r="G168" s="93">
        <v>165650</v>
      </c>
      <c r="H168" s="2"/>
      <c r="I168" s="2"/>
    </row>
    <row r="169" spans="2:9" ht="13.8" x14ac:dyDescent="0.25">
      <c r="B169" s="23" t="s">
        <v>205</v>
      </c>
      <c r="C169" s="24" t="s">
        <v>206</v>
      </c>
      <c r="D169" s="25">
        <v>0.95</v>
      </c>
      <c r="E169" s="25">
        <v>0.95</v>
      </c>
      <c r="F169" s="96">
        <v>0</v>
      </c>
      <c r="G169" s="92">
        <v>2000</v>
      </c>
      <c r="H169" s="2"/>
      <c r="I169" s="2"/>
    </row>
    <row r="170" spans="2:9" ht="13.8" x14ac:dyDescent="0.25">
      <c r="B170" s="41"/>
      <c r="C170" s="111" t="s">
        <v>207</v>
      </c>
      <c r="D170" s="112">
        <v>2.48</v>
      </c>
      <c r="E170" s="112">
        <v>2.48</v>
      </c>
      <c r="F170" s="113">
        <v>0</v>
      </c>
      <c r="G170" s="114">
        <v>500</v>
      </c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C192" s="2"/>
      <c r="D192" s="18"/>
      <c r="E192" s="18"/>
      <c r="F192" s="18"/>
      <c r="G192" s="18"/>
      <c r="H192" s="2"/>
      <c r="I192" s="2"/>
    </row>
    <row r="193" spans="8:9" ht="13.8" hidden="1" x14ac:dyDescent="0.25">
      <c r="H193" s="2"/>
      <c r="I193" s="2"/>
    </row>
    <row r="194" spans="8:9" ht="13.8" hidden="1" x14ac:dyDescent="0.25"/>
    <row r="195" spans="8:9" ht="13.8" hidden="1" x14ac:dyDescent="0.25"/>
    <row r="196" spans="8:9" ht="13.8" hidden="1" x14ac:dyDescent="0.25"/>
    <row r="197" spans="8:9" ht="13.8" hidden="1" x14ac:dyDescent="0.25"/>
    <row r="198" spans="8:9" ht="13.8" hidden="1" x14ac:dyDescent="0.25"/>
    <row r="199" spans="8:9" ht="13.8" hidden="1" x14ac:dyDescent="0.25"/>
    <row r="200" spans="8:9" ht="13.8" hidden="1" x14ac:dyDescent="0.25"/>
    <row r="201" spans="8:9" ht="13.8" hidden="1" x14ac:dyDescent="0.25"/>
    <row r="202" spans="8:9" ht="13.8" hidden="1" x14ac:dyDescent="0.25"/>
    <row r="203" spans="8:9" ht="13.8" hidden="1" x14ac:dyDescent="0.25"/>
    <row r="204" spans="8:9" ht="13.8" hidden="1" x14ac:dyDescent="0.25"/>
    <row r="205" spans="8:9" ht="13.8" hidden="1" x14ac:dyDescent="0.25"/>
    <row r="206" spans="8:9" ht="13.8" hidden="1" x14ac:dyDescent="0.25"/>
    <row r="207" spans="8:9" ht="13.8" hidden="1" x14ac:dyDescent="0.25"/>
    <row r="208" spans="8:9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hidden="1" x14ac:dyDescent="0.25"/>
    <row r="415" ht="13.8" x14ac:dyDescent="0.25"/>
    <row r="416" ht="13.8" x14ac:dyDescent="0.25"/>
    <row r="417" ht="12.75" hidden="1" customHeight="1" x14ac:dyDescent="0.25"/>
    <row r="418" ht="12.75" hidden="1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hidden="1" customHeight="1" x14ac:dyDescent="0.25"/>
  </sheetData>
  <phoneticPr fontId="0" type="noConversion"/>
  <conditionalFormatting sqref="F171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1:F65492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1:F65491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1:F65490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1:F65493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1:F65494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50:F152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9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4 F156 F158 F160 F162 F164 F166 F168 F17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3:F170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IX146" sqref="IX146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8.6640625" style="1" customWidth="1"/>
    <col min="5" max="5" width="10.109375" style="1" customWidth="1"/>
    <col min="6" max="6" width="9" style="1" customWidth="1"/>
    <col min="7" max="7" width="14.44140625" style="1" customWidth="1"/>
    <col min="8" max="8" width="12.109375" style="67" customWidth="1"/>
    <col min="9" max="9" width="17.44140625" style="67" bestFit="1" customWidth="1"/>
    <col min="10" max="10" width="9.5546875" style="1" bestFit="1" customWidth="1"/>
    <col min="11" max="12" width="9.109375" style="1" customWidth="1"/>
    <col min="13" max="255" width="9.109375" style="1" hidden="1"/>
    <col min="256" max="256" width="28.109375" style="1" customWidth="1"/>
    <col min="257" max="257" width="3.6640625" style="1" customWidth="1"/>
    <col min="258" max="258" width="31.109375" style="1" customWidth="1"/>
    <col min="259" max="259" width="11.109375" style="1" customWidth="1"/>
    <col min="260" max="260" width="9.88671875" style="1" customWidth="1"/>
    <col min="261" max="261" width="11.33203125" style="1" customWidth="1"/>
    <col min="262" max="262" width="3.109375" style="1" customWidth="1"/>
    <col min="263" max="263" width="17.33203125" style="1" bestFit="1" customWidth="1"/>
    <col min="264" max="264" width="11.33203125" style="1" customWidth="1"/>
    <col min="265" max="265" width="22.6640625" style="1" bestFit="1" customWidth="1"/>
    <col min="266" max="266" width="9.5546875" style="1" bestFit="1" customWidth="1"/>
    <col min="267" max="268" width="9.109375" style="1" customWidth="1"/>
    <col min="269" max="511" width="9.109375" style="1" hidden="1"/>
    <col min="512" max="512" width="28.109375" style="1" customWidth="1"/>
    <col min="513" max="513" width="3.6640625" style="1" customWidth="1"/>
    <col min="514" max="514" width="31.109375" style="1" customWidth="1"/>
    <col min="515" max="515" width="11.109375" style="1" customWidth="1"/>
    <col min="516" max="516" width="9.88671875" style="1" customWidth="1"/>
    <col min="517" max="517" width="11.33203125" style="1" customWidth="1"/>
    <col min="518" max="518" width="3.109375" style="1" customWidth="1"/>
    <col min="519" max="519" width="17.33203125" style="1" bestFit="1" customWidth="1"/>
    <col min="520" max="520" width="11.33203125" style="1" customWidth="1"/>
    <col min="521" max="521" width="22.6640625" style="1" bestFit="1" customWidth="1"/>
    <col min="522" max="522" width="9.5546875" style="1" bestFit="1" customWidth="1"/>
    <col min="523" max="524" width="9.109375" style="1" customWidth="1"/>
    <col min="525" max="767" width="9.109375" style="1" hidden="1"/>
    <col min="768" max="768" width="28.109375" style="1" customWidth="1"/>
    <col min="769" max="769" width="3.6640625" style="1" customWidth="1"/>
    <col min="770" max="770" width="31.109375" style="1" customWidth="1"/>
    <col min="771" max="771" width="11.109375" style="1" customWidth="1"/>
    <col min="772" max="772" width="9.88671875" style="1" customWidth="1"/>
    <col min="773" max="773" width="11.33203125" style="1" customWidth="1"/>
    <col min="774" max="774" width="3.109375" style="1" customWidth="1"/>
    <col min="775" max="775" width="17.33203125" style="1" bestFit="1" customWidth="1"/>
    <col min="776" max="776" width="11.33203125" style="1" customWidth="1"/>
    <col min="777" max="777" width="22.6640625" style="1" bestFit="1" customWidth="1"/>
    <col min="778" max="778" width="9.5546875" style="1" bestFit="1" customWidth="1"/>
    <col min="779" max="780" width="9.109375" style="1" customWidth="1"/>
    <col min="781" max="1023" width="9.109375" style="1" hidden="1"/>
    <col min="1024" max="1024" width="28.109375" style="1" customWidth="1"/>
    <col min="1025" max="1025" width="3.6640625" style="1" customWidth="1"/>
    <col min="1026" max="1026" width="31.109375" style="1" customWidth="1"/>
    <col min="1027" max="1027" width="11.109375" style="1" customWidth="1"/>
    <col min="1028" max="1028" width="9.88671875" style="1" customWidth="1"/>
    <col min="1029" max="1029" width="11.33203125" style="1" customWidth="1"/>
    <col min="1030" max="1030" width="3.109375" style="1" customWidth="1"/>
    <col min="1031" max="1031" width="17.33203125" style="1" bestFit="1" customWidth="1"/>
    <col min="1032" max="1032" width="11.33203125" style="1" customWidth="1"/>
    <col min="1033" max="1033" width="22.6640625" style="1" bestFit="1" customWidth="1"/>
    <col min="1034" max="1034" width="9.5546875" style="1" bestFit="1" customWidth="1"/>
    <col min="1035" max="1036" width="9.109375" style="1" customWidth="1"/>
    <col min="1037" max="1279" width="9.109375" style="1" hidden="1"/>
    <col min="1280" max="1280" width="28.109375" style="1" customWidth="1"/>
    <col min="1281" max="1281" width="3.6640625" style="1" customWidth="1"/>
    <col min="1282" max="1282" width="31.109375" style="1" customWidth="1"/>
    <col min="1283" max="1283" width="11.109375" style="1" customWidth="1"/>
    <col min="1284" max="1284" width="9.88671875" style="1" customWidth="1"/>
    <col min="1285" max="1285" width="11.33203125" style="1" customWidth="1"/>
    <col min="1286" max="1286" width="3.109375" style="1" customWidth="1"/>
    <col min="1287" max="1287" width="17.33203125" style="1" bestFit="1" customWidth="1"/>
    <col min="1288" max="1288" width="11.33203125" style="1" customWidth="1"/>
    <col min="1289" max="1289" width="22.6640625" style="1" bestFit="1" customWidth="1"/>
    <col min="1290" max="1290" width="9.5546875" style="1" bestFit="1" customWidth="1"/>
    <col min="1291" max="1292" width="9.109375" style="1" customWidth="1"/>
    <col min="1293" max="1535" width="9.109375" style="1" hidden="1"/>
    <col min="1536" max="1536" width="28.109375" style="1" customWidth="1"/>
    <col min="1537" max="1537" width="3.6640625" style="1" customWidth="1"/>
    <col min="1538" max="1538" width="31.109375" style="1" customWidth="1"/>
    <col min="1539" max="1539" width="11.109375" style="1" customWidth="1"/>
    <col min="1540" max="1540" width="9.88671875" style="1" customWidth="1"/>
    <col min="1541" max="1541" width="11.33203125" style="1" customWidth="1"/>
    <col min="1542" max="1542" width="3.109375" style="1" customWidth="1"/>
    <col min="1543" max="1543" width="17.33203125" style="1" bestFit="1" customWidth="1"/>
    <col min="1544" max="1544" width="11.33203125" style="1" customWidth="1"/>
    <col min="1545" max="1545" width="22.6640625" style="1" bestFit="1" customWidth="1"/>
    <col min="1546" max="1546" width="9.5546875" style="1" bestFit="1" customWidth="1"/>
    <col min="1547" max="1548" width="9.109375" style="1" customWidth="1"/>
    <col min="1549" max="1791" width="9.109375" style="1" hidden="1"/>
    <col min="1792" max="1792" width="28.109375" style="1" customWidth="1"/>
    <col min="1793" max="1793" width="3.6640625" style="1" customWidth="1"/>
    <col min="1794" max="1794" width="31.109375" style="1" customWidth="1"/>
    <col min="1795" max="1795" width="11.109375" style="1" customWidth="1"/>
    <col min="1796" max="1796" width="9.88671875" style="1" customWidth="1"/>
    <col min="1797" max="1797" width="11.33203125" style="1" customWidth="1"/>
    <col min="1798" max="1798" width="3.109375" style="1" customWidth="1"/>
    <col min="1799" max="1799" width="17.33203125" style="1" bestFit="1" customWidth="1"/>
    <col min="1800" max="1800" width="11.33203125" style="1" customWidth="1"/>
    <col min="1801" max="1801" width="22.6640625" style="1" bestFit="1" customWidth="1"/>
    <col min="1802" max="1802" width="9.5546875" style="1" bestFit="1" customWidth="1"/>
    <col min="1803" max="1804" width="9.109375" style="1" customWidth="1"/>
    <col min="1805" max="2047" width="9.109375" style="1" hidden="1"/>
    <col min="2048" max="2048" width="28.109375" style="1" customWidth="1"/>
    <col min="2049" max="2049" width="3.6640625" style="1" customWidth="1"/>
    <col min="2050" max="2050" width="31.109375" style="1" customWidth="1"/>
    <col min="2051" max="2051" width="11.109375" style="1" customWidth="1"/>
    <col min="2052" max="2052" width="9.88671875" style="1" customWidth="1"/>
    <col min="2053" max="2053" width="11.33203125" style="1" customWidth="1"/>
    <col min="2054" max="2054" width="3.109375" style="1" customWidth="1"/>
    <col min="2055" max="2055" width="17.33203125" style="1" bestFit="1" customWidth="1"/>
    <col min="2056" max="2056" width="11.33203125" style="1" customWidth="1"/>
    <col min="2057" max="2057" width="22.6640625" style="1" bestFit="1" customWidth="1"/>
    <col min="2058" max="2058" width="9.5546875" style="1" bestFit="1" customWidth="1"/>
    <col min="2059" max="2060" width="9.109375" style="1" customWidth="1"/>
    <col min="2061" max="2303" width="9.109375" style="1" hidden="1"/>
    <col min="2304" max="2304" width="28.109375" style="1" customWidth="1"/>
    <col min="2305" max="2305" width="3.6640625" style="1" customWidth="1"/>
    <col min="2306" max="2306" width="31.109375" style="1" customWidth="1"/>
    <col min="2307" max="2307" width="11.109375" style="1" customWidth="1"/>
    <col min="2308" max="2308" width="9.88671875" style="1" customWidth="1"/>
    <col min="2309" max="2309" width="11.33203125" style="1" customWidth="1"/>
    <col min="2310" max="2310" width="3.109375" style="1" customWidth="1"/>
    <col min="2311" max="2311" width="17.33203125" style="1" bestFit="1" customWidth="1"/>
    <col min="2312" max="2312" width="11.33203125" style="1" customWidth="1"/>
    <col min="2313" max="2313" width="22.6640625" style="1" bestFit="1" customWidth="1"/>
    <col min="2314" max="2314" width="9.5546875" style="1" bestFit="1" customWidth="1"/>
    <col min="2315" max="2316" width="9.109375" style="1" customWidth="1"/>
    <col min="2317" max="2559" width="9.109375" style="1" hidden="1"/>
    <col min="2560" max="2560" width="28.109375" style="1" customWidth="1"/>
    <col min="2561" max="2561" width="3.6640625" style="1" customWidth="1"/>
    <col min="2562" max="2562" width="31.109375" style="1" customWidth="1"/>
    <col min="2563" max="2563" width="11.109375" style="1" customWidth="1"/>
    <col min="2564" max="2564" width="9.88671875" style="1" customWidth="1"/>
    <col min="2565" max="2565" width="11.33203125" style="1" customWidth="1"/>
    <col min="2566" max="2566" width="3.109375" style="1" customWidth="1"/>
    <col min="2567" max="2567" width="17.33203125" style="1" bestFit="1" customWidth="1"/>
    <col min="2568" max="2568" width="11.33203125" style="1" customWidth="1"/>
    <col min="2569" max="2569" width="22.6640625" style="1" bestFit="1" customWidth="1"/>
    <col min="2570" max="2570" width="9.5546875" style="1" bestFit="1" customWidth="1"/>
    <col min="2571" max="2572" width="9.109375" style="1" customWidth="1"/>
    <col min="2573" max="2815" width="9.109375" style="1" hidden="1"/>
    <col min="2816" max="2816" width="28.109375" style="1" customWidth="1"/>
    <col min="2817" max="2817" width="3.6640625" style="1" customWidth="1"/>
    <col min="2818" max="2818" width="31.109375" style="1" customWidth="1"/>
    <col min="2819" max="2819" width="11.109375" style="1" customWidth="1"/>
    <col min="2820" max="2820" width="9.88671875" style="1" customWidth="1"/>
    <col min="2821" max="2821" width="11.33203125" style="1" customWidth="1"/>
    <col min="2822" max="2822" width="3.109375" style="1" customWidth="1"/>
    <col min="2823" max="2823" width="17.33203125" style="1" bestFit="1" customWidth="1"/>
    <col min="2824" max="2824" width="11.33203125" style="1" customWidth="1"/>
    <col min="2825" max="2825" width="22.6640625" style="1" bestFit="1" customWidth="1"/>
    <col min="2826" max="2826" width="9.5546875" style="1" bestFit="1" customWidth="1"/>
    <col min="2827" max="2828" width="9.109375" style="1" customWidth="1"/>
    <col min="2829" max="3071" width="9.109375" style="1" hidden="1"/>
    <col min="3072" max="3072" width="28.109375" style="1" customWidth="1"/>
    <col min="3073" max="3073" width="3.6640625" style="1" customWidth="1"/>
    <col min="3074" max="3074" width="31.109375" style="1" customWidth="1"/>
    <col min="3075" max="3075" width="11.109375" style="1" customWidth="1"/>
    <col min="3076" max="3076" width="9.88671875" style="1" customWidth="1"/>
    <col min="3077" max="3077" width="11.33203125" style="1" customWidth="1"/>
    <col min="3078" max="3078" width="3.109375" style="1" customWidth="1"/>
    <col min="3079" max="3079" width="17.33203125" style="1" bestFit="1" customWidth="1"/>
    <col min="3080" max="3080" width="11.33203125" style="1" customWidth="1"/>
    <col min="3081" max="3081" width="22.6640625" style="1" bestFit="1" customWidth="1"/>
    <col min="3082" max="3082" width="9.5546875" style="1" bestFit="1" customWidth="1"/>
    <col min="3083" max="3084" width="9.109375" style="1" customWidth="1"/>
    <col min="3085" max="3327" width="9.109375" style="1" hidden="1"/>
    <col min="3328" max="3328" width="28.109375" style="1" customWidth="1"/>
    <col min="3329" max="3329" width="3.6640625" style="1" customWidth="1"/>
    <col min="3330" max="3330" width="31.109375" style="1" customWidth="1"/>
    <col min="3331" max="3331" width="11.109375" style="1" customWidth="1"/>
    <col min="3332" max="3332" width="9.88671875" style="1" customWidth="1"/>
    <col min="3333" max="3333" width="11.33203125" style="1" customWidth="1"/>
    <col min="3334" max="3334" width="3.109375" style="1" customWidth="1"/>
    <col min="3335" max="3335" width="17.33203125" style="1" bestFit="1" customWidth="1"/>
    <col min="3336" max="3336" width="11.33203125" style="1" customWidth="1"/>
    <col min="3337" max="3337" width="22.6640625" style="1" bestFit="1" customWidth="1"/>
    <col min="3338" max="3338" width="9.5546875" style="1" bestFit="1" customWidth="1"/>
    <col min="3339" max="3340" width="9.109375" style="1" customWidth="1"/>
    <col min="3341" max="3583" width="9.109375" style="1" hidden="1"/>
    <col min="3584" max="3584" width="28.109375" style="1" customWidth="1"/>
    <col min="3585" max="3585" width="3.6640625" style="1" customWidth="1"/>
    <col min="3586" max="3586" width="31.109375" style="1" customWidth="1"/>
    <col min="3587" max="3587" width="11.109375" style="1" customWidth="1"/>
    <col min="3588" max="3588" width="9.88671875" style="1" customWidth="1"/>
    <col min="3589" max="3589" width="11.33203125" style="1" customWidth="1"/>
    <col min="3590" max="3590" width="3.109375" style="1" customWidth="1"/>
    <col min="3591" max="3591" width="17.33203125" style="1" bestFit="1" customWidth="1"/>
    <col min="3592" max="3592" width="11.33203125" style="1" customWidth="1"/>
    <col min="3593" max="3593" width="22.6640625" style="1" bestFit="1" customWidth="1"/>
    <col min="3594" max="3594" width="9.5546875" style="1" bestFit="1" customWidth="1"/>
    <col min="3595" max="3596" width="9.109375" style="1" customWidth="1"/>
    <col min="3597" max="3839" width="9.109375" style="1" hidden="1"/>
    <col min="3840" max="3840" width="28.109375" style="1" customWidth="1"/>
    <col min="3841" max="3841" width="3.6640625" style="1" customWidth="1"/>
    <col min="3842" max="3842" width="31.109375" style="1" customWidth="1"/>
    <col min="3843" max="3843" width="11.109375" style="1" customWidth="1"/>
    <col min="3844" max="3844" width="9.88671875" style="1" customWidth="1"/>
    <col min="3845" max="3845" width="11.33203125" style="1" customWidth="1"/>
    <col min="3846" max="3846" width="3.109375" style="1" customWidth="1"/>
    <col min="3847" max="3847" width="17.33203125" style="1" bestFit="1" customWidth="1"/>
    <col min="3848" max="3848" width="11.33203125" style="1" customWidth="1"/>
    <col min="3849" max="3849" width="22.6640625" style="1" bestFit="1" customWidth="1"/>
    <col min="3850" max="3850" width="9.5546875" style="1" bestFit="1" customWidth="1"/>
    <col min="3851" max="3852" width="9.109375" style="1" customWidth="1"/>
    <col min="3853" max="4095" width="9.109375" style="1" hidden="1"/>
    <col min="4096" max="4096" width="28.109375" style="1" customWidth="1"/>
    <col min="4097" max="4097" width="3.6640625" style="1" customWidth="1"/>
    <col min="4098" max="4098" width="31.109375" style="1" customWidth="1"/>
    <col min="4099" max="4099" width="11.109375" style="1" customWidth="1"/>
    <col min="4100" max="4100" width="9.88671875" style="1" customWidth="1"/>
    <col min="4101" max="4101" width="11.33203125" style="1" customWidth="1"/>
    <col min="4102" max="4102" width="3.109375" style="1" customWidth="1"/>
    <col min="4103" max="4103" width="17.33203125" style="1" bestFit="1" customWidth="1"/>
    <col min="4104" max="4104" width="11.33203125" style="1" customWidth="1"/>
    <col min="4105" max="4105" width="22.6640625" style="1" bestFit="1" customWidth="1"/>
    <col min="4106" max="4106" width="9.5546875" style="1" bestFit="1" customWidth="1"/>
    <col min="4107" max="4108" width="9.109375" style="1" customWidth="1"/>
    <col min="4109" max="4351" width="9.109375" style="1" hidden="1"/>
    <col min="4352" max="4352" width="28.109375" style="1" customWidth="1"/>
    <col min="4353" max="4353" width="3.6640625" style="1" customWidth="1"/>
    <col min="4354" max="4354" width="31.109375" style="1" customWidth="1"/>
    <col min="4355" max="4355" width="11.109375" style="1" customWidth="1"/>
    <col min="4356" max="4356" width="9.88671875" style="1" customWidth="1"/>
    <col min="4357" max="4357" width="11.33203125" style="1" customWidth="1"/>
    <col min="4358" max="4358" width="3.109375" style="1" customWidth="1"/>
    <col min="4359" max="4359" width="17.33203125" style="1" bestFit="1" customWidth="1"/>
    <col min="4360" max="4360" width="11.33203125" style="1" customWidth="1"/>
    <col min="4361" max="4361" width="22.6640625" style="1" bestFit="1" customWidth="1"/>
    <col min="4362" max="4362" width="9.5546875" style="1" bestFit="1" customWidth="1"/>
    <col min="4363" max="4364" width="9.109375" style="1" customWidth="1"/>
    <col min="4365" max="4607" width="9.109375" style="1" hidden="1"/>
    <col min="4608" max="4608" width="28.109375" style="1" customWidth="1"/>
    <col min="4609" max="4609" width="3.6640625" style="1" customWidth="1"/>
    <col min="4610" max="4610" width="31.109375" style="1" customWidth="1"/>
    <col min="4611" max="4611" width="11.109375" style="1" customWidth="1"/>
    <col min="4612" max="4612" width="9.88671875" style="1" customWidth="1"/>
    <col min="4613" max="4613" width="11.33203125" style="1" customWidth="1"/>
    <col min="4614" max="4614" width="3.109375" style="1" customWidth="1"/>
    <col min="4615" max="4615" width="17.33203125" style="1" bestFit="1" customWidth="1"/>
    <col min="4616" max="4616" width="11.33203125" style="1" customWidth="1"/>
    <col min="4617" max="4617" width="22.6640625" style="1" bestFit="1" customWidth="1"/>
    <col min="4618" max="4618" width="9.5546875" style="1" bestFit="1" customWidth="1"/>
    <col min="4619" max="4620" width="9.109375" style="1" customWidth="1"/>
    <col min="4621" max="4863" width="9.109375" style="1" hidden="1"/>
    <col min="4864" max="4864" width="28.109375" style="1" customWidth="1"/>
    <col min="4865" max="4865" width="3.6640625" style="1" customWidth="1"/>
    <col min="4866" max="4866" width="31.109375" style="1" customWidth="1"/>
    <col min="4867" max="4867" width="11.109375" style="1" customWidth="1"/>
    <col min="4868" max="4868" width="9.88671875" style="1" customWidth="1"/>
    <col min="4869" max="4869" width="11.33203125" style="1" customWidth="1"/>
    <col min="4870" max="4870" width="3.109375" style="1" customWidth="1"/>
    <col min="4871" max="4871" width="17.33203125" style="1" bestFit="1" customWidth="1"/>
    <col min="4872" max="4872" width="11.33203125" style="1" customWidth="1"/>
    <col min="4873" max="4873" width="22.6640625" style="1" bestFit="1" customWidth="1"/>
    <col min="4874" max="4874" width="9.5546875" style="1" bestFit="1" customWidth="1"/>
    <col min="4875" max="4876" width="9.109375" style="1" customWidth="1"/>
    <col min="4877" max="5119" width="9.109375" style="1" hidden="1"/>
    <col min="5120" max="5120" width="28.109375" style="1" customWidth="1"/>
    <col min="5121" max="5121" width="3.6640625" style="1" customWidth="1"/>
    <col min="5122" max="5122" width="31.109375" style="1" customWidth="1"/>
    <col min="5123" max="5123" width="11.109375" style="1" customWidth="1"/>
    <col min="5124" max="5124" width="9.88671875" style="1" customWidth="1"/>
    <col min="5125" max="5125" width="11.33203125" style="1" customWidth="1"/>
    <col min="5126" max="5126" width="3.109375" style="1" customWidth="1"/>
    <col min="5127" max="5127" width="17.33203125" style="1" bestFit="1" customWidth="1"/>
    <col min="5128" max="5128" width="11.33203125" style="1" customWidth="1"/>
    <col min="5129" max="5129" width="22.6640625" style="1" bestFit="1" customWidth="1"/>
    <col min="5130" max="5130" width="9.5546875" style="1" bestFit="1" customWidth="1"/>
    <col min="5131" max="5132" width="9.109375" style="1" customWidth="1"/>
    <col min="5133" max="5375" width="9.109375" style="1" hidden="1"/>
    <col min="5376" max="5376" width="28.109375" style="1" customWidth="1"/>
    <col min="5377" max="5377" width="3.6640625" style="1" customWidth="1"/>
    <col min="5378" max="5378" width="31.109375" style="1" customWidth="1"/>
    <col min="5379" max="5379" width="11.109375" style="1" customWidth="1"/>
    <col min="5380" max="5380" width="9.88671875" style="1" customWidth="1"/>
    <col min="5381" max="5381" width="11.33203125" style="1" customWidth="1"/>
    <col min="5382" max="5382" width="3.109375" style="1" customWidth="1"/>
    <col min="5383" max="5383" width="17.33203125" style="1" bestFit="1" customWidth="1"/>
    <col min="5384" max="5384" width="11.33203125" style="1" customWidth="1"/>
    <col min="5385" max="5385" width="22.6640625" style="1" bestFit="1" customWidth="1"/>
    <col min="5386" max="5386" width="9.5546875" style="1" bestFit="1" customWidth="1"/>
    <col min="5387" max="5388" width="9.109375" style="1" customWidth="1"/>
    <col min="5389" max="5631" width="9.109375" style="1" hidden="1"/>
    <col min="5632" max="5632" width="28.109375" style="1" customWidth="1"/>
    <col min="5633" max="5633" width="3.6640625" style="1" customWidth="1"/>
    <col min="5634" max="5634" width="31.109375" style="1" customWidth="1"/>
    <col min="5635" max="5635" width="11.109375" style="1" customWidth="1"/>
    <col min="5636" max="5636" width="9.88671875" style="1" customWidth="1"/>
    <col min="5637" max="5637" width="11.33203125" style="1" customWidth="1"/>
    <col min="5638" max="5638" width="3.109375" style="1" customWidth="1"/>
    <col min="5639" max="5639" width="17.33203125" style="1" bestFit="1" customWidth="1"/>
    <col min="5640" max="5640" width="11.33203125" style="1" customWidth="1"/>
    <col min="5641" max="5641" width="22.6640625" style="1" bestFit="1" customWidth="1"/>
    <col min="5642" max="5642" width="9.5546875" style="1" bestFit="1" customWidth="1"/>
    <col min="5643" max="5644" width="9.109375" style="1" customWidth="1"/>
    <col min="5645" max="5887" width="9.109375" style="1" hidden="1"/>
    <col min="5888" max="5888" width="28.109375" style="1" customWidth="1"/>
    <col min="5889" max="5889" width="3.6640625" style="1" customWidth="1"/>
    <col min="5890" max="5890" width="31.109375" style="1" customWidth="1"/>
    <col min="5891" max="5891" width="11.109375" style="1" customWidth="1"/>
    <col min="5892" max="5892" width="9.88671875" style="1" customWidth="1"/>
    <col min="5893" max="5893" width="11.33203125" style="1" customWidth="1"/>
    <col min="5894" max="5894" width="3.109375" style="1" customWidth="1"/>
    <col min="5895" max="5895" width="17.33203125" style="1" bestFit="1" customWidth="1"/>
    <col min="5896" max="5896" width="11.33203125" style="1" customWidth="1"/>
    <col min="5897" max="5897" width="22.6640625" style="1" bestFit="1" customWidth="1"/>
    <col min="5898" max="5898" width="9.5546875" style="1" bestFit="1" customWidth="1"/>
    <col min="5899" max="5900" width="9.109375" style="1" customWidth="1"/>
    <col min="5901" max="6143" width="9.109375" style="1" hidden="1"/>
    <col min="6144" max="6144" width="28.109375" style="1" customWidth="1"/>
    <col min="6145" max="6145" width="3.6640625" style="1" customWidth="1"/>
    <col min="6146" max="6146" width="31.109375" style="1" customWidth="1"/>
    <col min="6147" max="6147" width="11.109375" style="1" customWidth="1"/>
    <col min="6148" max="6148" width="9.88671875" style="1" customWidth="1"/>
    <col min="6149" max="6149" width="11.33203125" style="1" customWidth="1"/>
    <col min="6150" max="6150" width="3.109375" style="1" customWidth="1"/>
    <col min="6151" max="6151" width="17.33203125" style="1" bestFit="1" customWidth="1"/>
    <col min="6152" max="6152" width="11.33203125" style="1" customWidth="1"/>
    <col min="6153" max="6153" width="22.6640625" style="1" bestFit="1" customWidth="1"/>
    <col min="6154" max="6154" width="9.5546875" style="1" bestFit="1" customWidth="1"/>
    <col min="6155" max="6156" width="9.109375" style="1" customWidth="1"/>
    <col min="6157" max="6399" width="9.109375" style="1" hidden="1"/>
    <col min="6400" max="6400" width="28.109375" style="1" customWidth="1"/>
    <col min="6401" max="6401" width="3.6640625" style="1" customWidth="1"/>
    <col min="6402" max="6402" width="31.109375" style="1" customWidth="1"/>
    <col min="6403" max="6403" width="11.109375" style="1" customWidth="1"/>
    <col min="6404" max="6404" width="9.88671875" style="1" customWidth="1"/>
    <col min="6405" max="6405" width="11.33203125" style="1" customWidth="1"/>
    <col min="6406" max="6406" width="3.109375" style="1" customWidth="1"/>
    <col min="6407" max="6407" width="17.33203125" style="1" bestFit="1" customWidth="1"/>
    <col min="6408" max="6408" width="11.33203125" style="1" customWidth="1"/>
    <col min="6409" max="6409" width="22.6640625" style="1" bestFit="1" customWidth="1"/>
    <col min="6410" max="6410" width="9.5546875" style="1" bestFit="1" customWidth="1"/>
    <col min="6411" max="6412" width="9.109375" style="1" customWidth="1"/>
    <col min="6413" max="6655" width="9.109375" style="1" hidden="1"/>
    <col min="6656" max="6656" width="28.109375" style="1" customWidth="1"/>
    <col min="6657" max="6657" width="3.6640625" style="1" customWidth="1"/>
    <col min="6658" max="6658" width="31.109375" style="1" customWidth="1"/>
    <col min="6659" max="6659" width="11.109375" style="1" customWidth="1"/>
    <col min="6660" max="6660" width="9.88671875" style="1" customWidth="1"/>
    <col min="6661" max="6661" width="11.33203125" style="1" customWidth="1"/>
    <col min="6662" max="6662" width="3.109375" style="1" customWidth="1"/>
    <col min="6663" max="6663" width="17.33203125" style="1" bestFit="1" customWidth="1"/>
    <col min="6664" max="6664" width="11.33203125" style="1" customWidth="1"/>
    <col min="6665" max="6665" width="22.6640625" style="1" bestFit="1" customWidth="1"/>
    <col min="6666" max="6666" width="9.5546875" style="1" bestFit="1" customWidth="1"/>
    <col min="6667" max="6668" width="9.109375" style="1" customWidth="1"/>
    <col min="6669" max="6911" width="9.109375" style="1" hidden="1"/>
    <col min="6912" max="6912" width="28.109375" style="1" customWidth="1"/>
    <col min="6913" max="6913" width="3.6640625" style="1" customWidth="1"/>
    <col min="6914" max="6914" width="31.109375" style="1" customWidth="1"/>
    <col min="6915" max="6915" width="11.109375" style="1" customWidth="1"/>
    <col min="6916" max="6916" width="9.88671875" style="1" customWidth="1"/>
    <col min="6917" max="6917" width="11.33203125" style="1" customWidth="1"/>
    <col min="6918" max="6918" width="3.109375" style="1" customWidth="1"/>
    <col min="6919" max="6919" width="17.33203125" style="1" bestFit="1" customWidth="1"/>
    <col min="6920" max="6920" width="11.33203125" style="1" customWidth="1"/>
    <col min="6921" max="6921" width="22.6640625" style="1" bestFit="1" customWidth="1"/>
    <col min="6922" max="6922" width="9.5546875" style="1" bestFit="1" customWidth="1"/>
    <col min="6923" max="6924" width="9.109375" style="1" customWidth="1"/>
    <col min="6925" max="7167" width="9.109375" style="1" hidden="1"/>
    <col min="7168" max="7168" width="28.109375" style="1" customWidth="1"/>
    <col min="7169" max="7169" width="3.6640625" style="1" customWidth="1"/>
    <col min="7170" max="7170" width="31.109375" style="1" customWidth="1"/>
    <col min="7171" max="7171" width="11.109375" style="1" customWidth="1"/>
    <col min="7172" max="7172" width="9.88671875" style="1" customWidth="1"/>
    <col min="7173" max="7173" width="11.33203125" style="1" customWidth="1"/>
    <col min="7174" max="7174" width="3.109375" style="1" customWidth="1"/>
    <col min="7175" max="7175" width="17.33203125" style="1" bestFit="1" customWidth="1"/>
    <col min="7176" max="7176" width="11.33203125" style="1" customWidth="1"/>
    <col min="7177" max="7177" width="22.6640625" style="1" bestFit="1" customWidth="1"/>
    <col min="7178" max="7178" width="9.5546875" style="1" bestFit="1" customWidth="1"/>
    <col min="7179" max="7180" width="9.109375" style="1" customWidth="1"/>
    <col min="7181" max="7423" width="9.109375" style="1" hidden="1"/>
    <col min="7424" max="7424" width="28.109375" style="1" customWidth="1"/>
    <col min="7425" max="7425" width="3.6640625" style="1" customWidth="1"/>
    <col min="7426" max="7426" width="31.109375" style="1" customWidth="1"/>
    <col min="7427" max="7427" width="11.109375" style="1" customWidth="1"/>
    <col min="7428" max="7428" width="9.88671875" style="1" customWidth="1"/>
    <col min="7429" max="7429" width="11.33203125" style="1" customWidth="1"/>
    <col min="7430" max="7430" width="3.109375" style="1" customWidth="1"/>
    <col min="7431" max="7431" width="17.33203125" style="1" bestFit="1" customWidth="1"/>
    <col min="7432" max="7432" width="11.33203125" style="1" customWidth="1"/>
    <col min="7433" max="7433" width="22.6640625" style="1" bestFit="1" customWidth="1"/>
    <col min="7434" max="7434" width="9.5546875" style="1" bestFit="1" customWidth="1"/>
    <col min="7435" max="7436" width="9.109375" style="1" customWidth="1"/>
    <col min="7437" max="7679" width="9.109375" style="1" hidden="1"/>
    <col min="7680" max="7680" width="28.109375" style="1" customWidth="1"/>
    <col min="7681" max="7681" width="3.6640625" style="1" customWidth="1"/>
    <col min="7682" max="7682" width="31.109375" style="1" customWidth="1"/>
    <col min="7683" max="7683" width="11.109375" style="1" customWidth="1"/>
    <col min="7684" max="7684" width="9.88671875" style="1" customWidth="1"/>
    <col min="7685" max="7685" width="11.33203125" style="1" customWidth="1"/>
    <col min="7686" max="7686" width="3.109375" style="1" customWidth="1"/>
    <col min="7687" max="7687" width="17.33203125" style="1" bestFit="1" customWidth="1"/>
    <col min="7688" max="7688" width="11.33203125" style="1" customWidth="1"/>
    <col min="7689" max="7689" width="22.6640625" style="1" bestFit="1" customWidth="1"/>
    <col min="7690" max="7690" width="9.5546875" style="1" bestFit="1" customWidth="1"/>
    <col min="7691" max="7692" width="9.109375" style="1" customWidth="1"/>
    <col min="7693" max="7935" width="9.109375" style="1" hidden="1"/>
    <col min="7936" max="7936" width="28.109375" style="1" customWidth="1"/>
    <col min="7937" max="7937" width="3.6640625" style="1" customWidth="1"/>
    <col min="7938" max="7938" width="31.109375" style="1" customWidth="1"/>
    <col min="7939" max="7939" width="11.109375" style="1" customWidth="1"/>
    <col min="7940" max="7940" width="9.88671875" style="1" customWidth="1"/>
    <col min="7941" max="7941" width="11.33203125" style="1" customWidth="1"/>
    <col min="7942" max="7942" width="3.109375" style="1" customWidth="1"/>
    <col min="7943" max="7943" width="17.33203125" style="1" bestFit="1" customWidth="1"/>
    <col min="7944" max="7944" width="11.33203125" style="1" customWidth="1"/>
    <col min="7945" max="7945" width="22.6640625" style="1" bestFit="1" customWidth="1"/>
    <col min="7946" max="7946" width="9.5546875" style="1" bestFit="1" customWidth="1"/>
    <col min="7947" max="7948" width="9.109375" style="1" customWidth="1"/>
    <col min="7949" max="8191" width="9.109375" style="1" hidden="1"/>
    <col min="8192" max="8192" width="28.109375" style="1" customWidth="1"/>
    <col min="8193" max="8193" width="3.6640625" style="1" customWidth="1"/>
    <col min="8194" max="8194" width="31.109375" style="1" customWidth="1"/>
    <col min="8195" max="8195" width="11.109375" style="1" customWidth="1"/>
    <col min="8196" max="8196" width="9.88671875" style="1" customWidth="1"/>
    <col min="8197" max="8197" width="11.33203125" style="1" customWidth="1"/>
    <col min="8198" max="8198" width="3.109375" style="1" customWidth="1"/>
    <col min="8199" max="8199" width="17.33203125" style="1" bestFit="1" customWidth="1"/>
    <col min="8200" max="8200" width="11.33203125" style="1" customWidth="1"/>
    <col min="8201" max="8201" width="22.6640625" style="1" bestFit="1" customWidth="1"/>
    <col min="8202" max="8202" width="9.5546875" style="1" bestFit="1" customWidth="1"/>
    <col min="8203" max="8204" width="9.109375" style="1" customWidth="1"/>
    <col min="8205" max="8447" width="9.109375" style="1" hidden="1"/>
    <col min="8448" max="8448" width="28.109375" style="1" customWidth="1"/>
    <col min="8449" max="8449" width="3.6640625" style="1" customWidth="1"/>
    <col min="8450" max="8450" width="31.109375" style="1" customWidth="1"/>
    <col min="8451" max="8451" width="11.109375" style="1" customWidth="1"/>
    <col min="8452" max="8452" width="9.88671875" style="1" customWidth="1"/>
    <col min="8453" max="8453" width="11.33203125" style="1" customWidth="1"/>
    <col min="8454" max="8454" width="3.109375" style="1" customWidth="1"/>
    <col min="8455" max="8455" width="17.33203125" style="1" bestFit="1" customWidth="1"/>
    <col min="8456" max="8456" width="11.33203125" style="1" customWidth="1"/>
    <col min="8457" max="8457" width="22.6640625" style="1" bestFit="1" customWidth="1"/>
    <col min="8458" max="8458" width="9.5546875" style="1" bestFit="1" customWidth="1"/>
    <col min="8459" max="8460" width="9.109375" style="1" customWidth="1"/>
    <col min="8461" max="8703" width="9.109375" style="1" hidden="1"/>
    <col min="8704" max="8704" width="28.109375" style="1" customWidth="1"/>
    <col min="8705" max="8705" width="3.6640625" style="1" customWidth="1"/>
    <col min="8706" max="8706" width="31.109375" style="1" customWidth="1"/>
    <col min="8707" max="8707" width="11.109375" style="1" customWidth="1"/>
    <col min="8708" max="8708" width="9.88671875" style="1" customWidth="1"/>
    <col min="8709" max="8709" width="11.33203125" style="1" customWidth="1"/>
    <col min="8710" max="8710" width="3.109375" style="1" customWidth="1"/>
    <col min="8711" max="8711" width="17.33203125" style="1" bestFit="1" customWidth="1"/>
    <col min="8712" max="8712" width="11.33203125" style="1" customWidth="1"/>
    <col min="8713" max="8713" width="22.6640625" style="1" bestFit="1" customWidth="1"/>
    <col min="8714" max="8714" width="9.5546875" style="1" bestFit="1" customWidth="1"/>
    <col min="8715" max="8716" width="9.109375" style="1" customWidth="1"/>
    <col min="8717" max="8959" width="9.109375" style="1" hidden="1"/>
    <col min="8960" max="8960" width="28.109375" style="1" customWidth="1"/>
    <col min="8961" max="8961" width="3.6640625" style="1" customWidth="1"/>
    <col min="8962" max="8962" width="31.109375" style="1" customWidth="1"/>
    <col min="8963" max="8963" width="11.109375" style="1" customWidth="1"/>
    <col min="8964" max="8964" width="9.88671875" style="1" customWidth="1"/>
    <col min="8965" max="8965" width="11.33203125" style="1" customWidth="1"/>
    <col min="8966" max="8966" width="3.109375" style="1" customWidth="1"/>
    <col min="8967" max="8967" width="17.33203125" style="1" bestFit="1" customWidth="1"/>
    <col min="8968" max="8968" width="11.33203125" style="1" customWidth="1"/>
    <col min="8969" max="8969" width="22.6640625" style="1" bestFit="1" customWidth="1"/>
    <col min="8970" max="8970" width="9.5546875" style="1" bestFit="1" customWidth="1"/>
    <col min="8971" max="8972" width="9.109375" style="1" customWidth="1"/>
    <col min="8973" max="9215" width="9.109375" style="1" hidden="1"/>
    <col min="9216" max="9216" width="28.109375" style="1" customWidth="1"/>
    <col min="9217" max="9217" width="3.6640625" style="1" customWidth="1"/>
    <col min="9218" max="9218" width="31.109375" style="1" customWidth="1"/>
    <col min="9219" max="9219" width="11.109375" style="1" customWidth="1"/>
    <col min="9220" max="9220" width="9.88671875" style="1" customWidth="1"/>
    <col min="9221" max="9221" width="11.33203125" style="1" customWidth="1"/>
    <col min="9222" max="9222" width="3.109375" style="1" customWidth="1"/>
    <col min="9223" max="9223" width="17.33203125" style="1" bestFit="1" customWidth="1"/>
    <col min="9224" max="9224" width="11.33203125" style="1" customWidth="1"/>
    <col min="9225" max="9225" width="22.6640625" style="1" bestFit="1" customWidth="1"/>
    <col min="9226" max="9226" width="9.5546875" style="1" bestFit="1" customWidth="1"/>
    <col min="9227" max="9228" width="9.109375" style="1" customWidth="1"/>
    <col min="9229" max="9471" width="9.109375" style="1" hidden="1"/>
    <col min="9472" max="9472" width="28.109375" style="1" customWidth="1"/>
    <col min="9473" max="9473" width="3.6640625" style="1" customWidth="1"/>
    <col min="9474" max="9474" width="31.109375" style="1" customWidth="1"/>
    <col min="9475" max="9475" width="11.109375" style="1" customWidth="1"/>
    <col min="9476" max="9476" width="9.88671875" style="1" customWidth="1"/>
    <col min="9477" max="9477" width="11.33203125" style="1" customWidth="1"/>
    <col min="9478" max="9478" width="3.109375" style="1" customWidth="1"/>
    <col min="9479" max="9479" width="17.33203125" style="1" bestFit="1" customWidth="1"/>
    <col min="9480" max="9480" width="11.33203125" style="1" customWidth="1"/>
    <col min="9481" max="9481" width="22.6640625" style="1" bestFit="1" customWidth="1"/>
    <col min="9482" max="9482" width="9.5546875" style="1" bestFit="1" customWidth="1"/>
    <col min="9483" max="9484" width="9.109375" style="1" customWidth="1"/>
    <col min="9485" max="9727" width="9.109375" style="1" hidden="1"/>
    <col min="9728" max="9728" width="28.109375" style="1" customWidth="1"/>
    <col min="9729" max="9729" width="3.6640625" style="1" customWidth="1"/>
    <col min="9730" max="9730" width="31.109375" style="1" customWidth="1"/>
    <col min="9731" max="9731" width="11.109375" style="1" customWidth="1"/>
    <col min="9732" max="9732" width="9.88671875" style="1" customWidth="1"/>
    <col min="9733" max="9733" width="11.33203125" style="1" customWidth="1"/>
    <col min="9734" max="9734" width="3.109375" style="1" customWidth="1"/>
    <col min="9735" max="9735" width="17.33203125" style="1" bestFit="1" customWidth="1"/>
    <col min="9736" max="9736" width="11.33203125" style="1" customWidth="1"/>
    <col min="9737" max="9737" width="22.6640625" style="1" bestFit="1" customWidth="1"/>
    <col min="9738" max="9738" width="9.5546875" style="1" bestFit="1" customWidth="1"/>
    <col min="9739" max="9740" width="9.109375" style="1" customWidth="1"/>
    <col min="9741" max="9983" width="9.109375" style="1" hidden="1"/>
    <col min="9984" max="9984" width="28.109375" style="1" customWidth="1"/>
    <col min="9985" max="9985" width="3.6640625" style="1" customWidth="1"/>
    <col min="9986" max="9986" width="31.109375" style="1" customWidth="1"/>
    <col min="9987" max="9987" width="11.109375" style="1" customWidth="1"/>
    <col min="9988" max="9988" width="9.88671875" style="1" customWidth="1"/>
    <col min="9989" max="9989" width="11.33203125" style="1" customWidth="1"/>
    <col min="9990" max="9990" width="3.109375" style="1" customWidth="1"/>
    <col min="9991" max="9991" width="17.33203125" style="1" bestFit="1" customWidth="1"/>
    <col min="9992" max="9992" width="11.33203125" style="1" customWidth="1"/>
    <col min="9993" max="9993" width="22.6640625" style="1" bestFit="1" customWidth="1"/>
    <col min="9994" max="9994" width="9.5546875" style="1" bestFit="1" customWidth="1"/>
    <col min="9995" max="9996" width="9.109375" style="1" customWidth="1"/>
    <col min="9997" max="10239" width="9.109375" style="1" hidden="1"/>
    <col min="10240" max="10240" width="28.109375" style="1" customWidth="1"/>
    <col min="10241" max="10241" width="3.6640625" style="1" customWidth="1"/>
    <col min="10242" max="10242" width="31.109375" style="1" customWidth="1"/>
    <col min="10243" max="10243" width="11.109375" style="1" customWidth="1"/>
    <col min="10244" max="10244" width="9.88671875" style="1" customWidth="1"/>
    <col min="10245" max="10245" width="11.33203125" style="1" customWidth="1"/>
    <col min="10246" max="10246" width="3.109375" style="1" customWidth="1"/>
    <col min="10247" max="10247" width="17.33203125" style="1" bestFit="1" customWidth="1"/>
    <col min="10248" max="10248" width="11.33203125" style="1" customWidth="1"/>
    <col min="10249" max="10249" width="22.6640625" style="1" bestFit="1" customWidth="1"/>
    <col min="10250" max="10250" width="9.5546875" style="1" bestFit="1" customWidth="1"/>
    <col min="10251" max="10252" width="9.109375" style="1" customWidth="1"/>
    <col min="10253" max="10495" width="9.109375" style="1" hidden="1"/>
    <col min="10496" max="10496" width="28.109375" style="1" customWidth="1"/>
    <col min="10497" max="10497" width="3.6640625" style="1" customWidth="1"/>
    <col min="10498" max="10498" width="31.109375" style="1" customWidth="1"/>
    <col min="10499" max="10499" width="11.109375" style="1" customWidth="1"/>
    <col min="10500" max="10500" width="9.88671875" style="1" customWidth="1"/>
    <col min="10501" max="10501" width="11.33203125" style="1" customWidth="1"/>
    <col min="10502" max="10502" width="3.109375" style="1" customWidth="1"/>
    <col min="10503" max="10503" width="17.33203125" style="1" bestFit="1" customWidth="1"/>
    <col min="10504" max="10504" width="11.33203125" style="1" customWidth="1"/>
    <col min="10505" max="10505" width="22.6640625" style="1" bestFit="1" customWidth="1"/>
    <col min="10506" max="10506" width="9.5546875" style="1" bestFit="1" customWidth="1"/>
    <col min="10507" max="10508" width="9.109375" style="1" customWidth="1"/>
    <col min="10509" max="10751" width="9.109375" style="1" hidden="1"/>
    <col min="10752" max="10752" width="28.109375" style="1" customWidth="1"/>
    <col min="10753" max="10753" width="3.6640625" style="1" customWidth="1"/>
    <col min="10754" max="10754" width="31.109375" style="1" customWidth="1"/>
    <col min="10755" max="10755" width="11.109375" style="1" customWidth="1"/>
    <col min="10756" max="10756" width="9.88671875" style="1" customWidth="1"/>
    <col min="10757" max="10757" width="11.33203125" style="1" customWidth="1"/>
    <col min="10758" max="10758" width="3.109375" style="1" customWidth="1"/>
    <col min="10759" max="10759" width="17.33203125" style="1" bestFit="1" customWidth="1"/>
    <col min="10760" max="10760" width="11.33203125" style="1" customWidth="1"/>
    <col min="10761" max="10761" width="22.6640625" style="1" bestFit="1" customWidth="1"/>
    <col min="10762" max="10762" width="9.5546875" style="1" bestFit="1" customWidth="1"/>
    <col min="10763" max="10764" width="9.109375" style="1" customWidth="1"/>
    <col min="10765" max="11007" width="9.109375" style="1" hidden="1"/>
    <col min="11008" max="11008" width="28.109375" style="1" customWidth="1"/>
    <col min="11009" max="11009" width="3.6640625" style="1" customWidth="1"/>
    <col min="11010" max="11010" width="31.109375" style="1" customWidth="1"/>
    <col min="11011" max="11011" width="11.109375" style="1" customWidth="1"/>
    <col min="11012" max="11012" width="9.88671875" style="1" customWidth="1"/>
    <col min="11013" max="11013" width="11.33203125" style="1" customWidth="1"/>
    <col min="11014" max="11014" width="3.109375" style="1" customWidth="1"/>
    <col min="11015" max="11015" width="17.33203125" style="1" bestFit="1" customWidth="1"/>
    <col min="11016" max="11016" width="11.33203125" style="1" customWidth="1"/>
    <col min="11017" max="11017" width="22.6640625" style="1" bestFit="1" customWidth="1"/>
    <col min="11018" max="11018" width="9.5546875" style="1" bestFit="1" customWidth="1"/>
    <col min="11019" max="11020" width="9.109375" style="1" customWidth="1"/>
    <col min="11021" max="11263" width="9.109375" style="1" hidden="1"/>
    <col min="11264" max="11264" width="28.109375" style="1" customWidth="1"/>
    <col min="11265" max="11265" width="3.6640625" style="1" customWidth="1"/>
    <col min="11266" max="11266" width="31.109375" style="1" customWidth="1"/>
    <col min="11267" max="11267" width="11.109375" style="1" customWidth="1"/>
    <col min="11268" max="11268" width="9.88671875" style="1" customWidth="1"/>
    <col min="11269" max="11269" width="11.33203125" style="1" customWidth="1"/>
    <col min="11270" max="11270" width="3.109375" style="1" customWidth="1"/>
    <col min="11271" max="11271" width="17.33203125" style="1" bestFit="1" customWidth="1"/>
    <col min="11272" max="11272" width="11.33203125" style="1" customWidth="1"/>
    <col min="11273" max="11273" width="22.6640625" style="1" bestFit="1" customWidth="1"/>
    <col min="11274" max="11274" width="9.5546875" style="1" bestFit="1" customWidth="1"/>
    <col min="11275" max="11276" width="9.109375" style="1" customWidth="1"/>
    <col min="11277" max="11519" width="9.109375" style="1" hidden="1"/>
    <col min="11520" max="11520" width="28.109375" style="1" customWidth="1"/>
    <col min="11521" max="11521" width="3.6640625" style="1" customWidth="1"/>
    <col min="11522" max="11522" width="31.109375" style="1" customWidth="1"/>
    <col min="11523" max="11523" width="11.109375" style="1" customWidth="1"/>
    <col min="11524" max="11524" width="9.88671875" style="1" customWidth="1"/>
    <col min="11525" max="11525" width="11.33203125" style="1" customWidth="1"/>
    <col min="11526" max="11526" width="3.109375" style="1" customWidth="1"/>
    <col min="11527" max="11527" width="17.33203125" style="1" bestFit="1" customWidth="1"/>
    <col min="11528" max="11528" width="11.33203125" style="1" customWidth="1"/>
    <col min="11529" max="11529" width="22.6640625" style="1" bestFit="1" customWidth="1"/>
    <col min="11530" max="11530" width="9.5546875" style="1" bestFit="1" customWidth="1"/>
    <col min="11531" max="11532" width="9.109375" style="1" customWidth="1"/>
    <col min="11533" max="11775" width="9.109375" style="1" hidden="1"/>
    <col min="11776" max="11776" width="28.109375" style="1" customWidth="1"/>
    <col min="11777" max="11777" width="3.6640625" style="1" customWidth="1"/>
    <col min="11778" max="11778" width="31.109375" style="1" customWidth="1"/>
    <col min="11779" max="11779" width="11.109375" style="1" customWidth="1"/>
    <col min="11780" max="11780" width="9.88671875" style="1" customWidth="1"/>
    <col min="11781" max="11781" width="11.33203125" style="1" customWidth="1"/>
    <col min="11782" max="11782" width="3.109375" style="1" customWidth="1"/>
    <col min="11783" max="11783" width="17.33203125" style="1" bestFit="1" customWidth="1"/>
    <col min="11784" max="11784" width="11.33203125" style="1" customWidth="1"/>
    <col min="11785" max="11785" width="22.6640625" style="1" bestFit="1" customWidth="1"/>
    <col min="11786" max="11786" width="9.5546875" style="1" bestFit="1" customWidth="1"/>
    <col min="11787" max="11788" width="9.109375" style="1" customWidth="1"/>
    <col min="11789" max="12031" width="9.109375" style="1" hidden="1"/>
    <col min="12032" max="12032" width="28.109375" style="1" customWidth="1"/>
    <col min="12033" max="12033" width="3.6640625" style="1" customWidth="1"/>
    <col min="12034" max="12034" width="31.109375" style="1" customWidth="1"/>
    <col min="12035" max="12035" width="11.109375" style="1" customWidth="1"/>
    <col min="12036" max="12036" width="9.88671875" style="1" customWidth="1"/>
    <col min="12037" max="12037" width="11.33203125" style="1" customWidth="1"/>
    <col min="12038" max="12038" width="3.109375" style="1" customWidth="1"/>
    <col min="12039" max="12039" width="17.33203125" style="1" bestFit="1" customWidth="1"/>
    <col min="12040" max="12040" width="11.33203125" style="1" customWidth="1"/>
    <col min="12041" max="12041" width="22.6640625" style="1" bestFit="1" customWidth="1"/>
    <col min="12042" max="12042" width="9.5546875" style="1" bestFit="1" customWidth="1"/>
    <col min="12043" max="12044" width="9.109375" style="1" customWidth="1"/>
    <col min="12045" max="12287" width="9.109375" style="1" hidden="1"/>
    <col min="12288" max="12288" width="28.109375" style="1" customWidth="1"/>
    <col min="12289" max="12289" width="3.6640625" style="1" customWidth="1"/>
    <col min="12290" max="12290" width="31.109375" style="1" customWidth="1"/>
    <col min="12291" max="12291" width="11.109375" style="1" customWidth="1"/>
    <col min="12292" max="12292" width="9.88671875" style="1" customWidth="1"/>
    <col min="12293" max="12293" width="11.33203125" style="1" customWidth="1"/>
    <col min="12294" max="12294" width="3.109375" style="1" customWidth="1"/>
    <col min="12295" max="12295" width="17.33203125" style="1" bestFit="1" customWidth="1"/>
    <col min="12296" max="12296" width="11.33203125" style="1" customWidth="1"/>
    <col min="12297" max="12297" width="22.6640625" style="1" bestFit="1" customWidth="1"/>
    <col min="12298" max="12298" width="9.5546875" style="1" bestFit="1" customWidth="1"/>
    <col min="12299" max="12300" width="9.109375" style="1" customWidth="1"/>
    <col min="12301" max="12543" width="9.109375" style="1" hidden="1"/>
    <col min="12544" max="12544" width="28.109375" style="1" customWidth="1"/>
    <col min="12545" max="12545" width="3.6640625" style="1" customWidth="1"/>
    <col min="12546" max="12546" width="31.109375" style="1" customWidth="1"/>
    <col min="12547" max="12547" width="11.109375" style="1" customWidth="1"/>
    <col min="12548" max="12548" width="9.88671875" style="1" customWidth="1"/>
    <col min="12549" max="12549" width="11.33203125" style="1" customWidth="1"/>
    <col min="12550" max="12550" width="3.109375" style="1" customWidth="1"/>
    <col min="12551" max="12551" width="17.33203125" style="1" bestFit="1" customWidth="1"/>
    <col min="12552" max="12552" width="11.33203125" style="1" customWidth="1"/>
    <col min="12553" max="12553" width="22.6640625" style="1" bestFit="1" customWidth="1"/>
    <col min="12554" max="12554" width="9.5546875" style="1" bestFit="1" customWidth="1"/>
    <col min="12555" max="12556" width="9.109375" style="1" customWidth="1"/>
    <col min="12557" max="12799" width="9.109375" style="1" hidden="1"/>
    <col min="12800" max="12800" width="28.109375" style="1" customWidth="1"/>
    <col min="12801" max="12801" width="3.6640625" style="1" customWidth="1"/>
    <col min="12802" max="12802" width="31.109375" style="1" customWidth="1"/>
    <col min="12803" max="12803" width="11.109375" style="1" customWidth="1"/>
    <col min="12804" max="12804" width="9.88671875" style="1" customWidth="1"/>
    <col min="12805" max="12805" width="11.33203125" style="1" customWidth="1"/>
    <col min="12806" max="12806" width="3.109375" style="1" customWidth="1"/>
    <col min="12807" max="12807" width="17.33203125" style="1" bestFit="1" customWidth="1"/>
    <col min="12808" max="12808" width="11.33203125" style="1" customWidth="1"/>
    <col min="12809" max="12809" width="22.6640625" style="1" bestFit="1" customWidth="1"/>
    <col min="12810" max="12810" width="9.5546875" style="1" bestFit="1" customWidth="1"/>
    <col min="12811" max="12812" width="9.109375" style="1" customWidth="1"/>
    <col min="12813" max="13055" width="9.109375" style="1" hidden="1"/>
    <col min="13056" max="13056" width="28.109375" style="1" customWidth="1"/>
    <col min="13057" max="13057" width="3.6640625" style="1" customWidth="1"/>
    <col min="13058" max="13058" width="31.109375" style="1" customWidth="1"/>
    <col min="13059" max="13059" width="11.109375" style="1" customWidth="1"/>
    <col min="13060" max="13060" width="9.88671875" style="1" customWidth="1"/>
    <col min="13061" max="13061" width="11.33203125" style="1" customWidth="1"/>
    <col min="13062" max="13062" width="3.109375" style="1" customWidth="1"/>
    <col min="13063" max="13063" width="17.33203125" style="1" bestFit="1" customWidth="1"/>
    <col min="13064" max="13064" width="11.33203125" style="1" customWidth="1"/>
    <col min="13065" max="13065" width="22.6640625" style="1" bestFit="1" customWidth="1"/>
    <col min="13066" max="13066" width="9.5546875" style="1" bestFit="1" customWidth="1"/>
    <col min="13067" max="13068" width="9.109375" style="1" customWidth="1"/>
    <col min="13069" max="13311" width="9.109375" style="1" hidden="1"/>
    <col min="13312" max="13312" width="28.109375" style="1" customWidth="1"/>
    <col min="13313" max="13313" width="3.6640625" style="1" customWidth="1"/>
    <col min="13314" max="13314" width="31.109375" style="1" customWidth="1"/>
    <col min="13315" max="13315" width="11.109375" style="1" customWidth="1"/>
    <col min="13316" max="13316" width="9.88671875" style="1" customWidth="1"/>
    <col min="13317" max="13317" width="11.33203125" style="1" customWidth="1"/>
    <col min="13318" max="13318" width="3.109375" style="1" customWidth="1"/>
    <col min="13319" max="13319" width="17.33203125" style="1" bestFit="1" customWidth="1"/>
    <col min="13320" max="13320" width="11.33203125" style="1" customWidth="1"/>
    <col min="13321" max="13321" width="22.6640625" style="1" bestFit="1" customWidth="1"/>
    <col min="13322" max="13322" width="9.5546875" style="1" bestFit="1" customWidth="1"/>
    <col min="13323" max="13324" width="9.109375" style="1" customWidth="1"/>
    <col min="13325" max="13567" width="9.109375" style="1" hidden="1"/>
    <col min="13568" max="13568" width="28.109375" style="1" customWidth="1"/>
    <col min="13569" max="13569" width="3.6640625" style="1" customWidth="1"/>
    <col min="13570" max="13570" width="31.109375" style="1" customWidth="1"/>
    <col min="13571" max="13571" width="11.109375" style="1" customWidth="1"/>
    <col min="13572" max="13572" width="9.88671875" style="1" customWidth="1"/>
    <col min="13573" max="13573" width="11.33203125" style="1" customWidth="1"/>
    <col min="13574" max="13574" width="3.109375" style="1" customWidth="1"/>
    <col min="13575" max="13575" width="17.33203125" style="1" bestFit="1" customWidth="1"/>
    <col min="13576" max="13576" width="11.33203125" style="1" customWidth="1"/>
    <col min="13577" max="13577" width="22.6640625" style="1" bestFit="1" customWidth="1"/>
    <col min="13578" max="13578" width="9.5546875" style="1" bestFit="1" customWidth="1"/>
    <col min="13579" max="13580" width="9.109375" style="1" customWidth="1"/>
    <col min="13581" max="13823" width="9.109375" style="1" hidden="1"/>
    <col min="13824" max="13824" width="28.109375" style="1" customWidth="1"/>
    <col min="13825" max="13825" width="3.6640625" style="1" customWidth="1"/>
    <col min="13826" max="13826" width="31.109375" style="1" customWidth="1"/>
    <col min="13827" max="13827" width="11.109375" style="1" customWidth="1"/>
    <col min="13828" max="13828" width="9.88671875" style="1" customWidth="1"/>
    <col min="13829" max="13829" width="11.33203125" style="1" customWidth="1"/>
    <col min="13830" max="13830" width="3.109375" style="1" customWidth="1"/>
    <col min="13831" max="13831" width="17.33203125" style="1" bestFit="1" customWidth="1"/>
    <col min="13832" max="13832" width="11.33203125" style="1" customWidth="1"/>
    <col min="13833" max="13833" width="22.6640625" style="1" bestFit="1" customWidth="1"/>
    <col min="13834" max="13834" width="9.5546875" style="1" bestFit="1" customWidth="1"/>
    <col min="13835" max="13836" width="9.109375" style="1" customWidth="1"/>
    <col min="13837" max="14079" width="9.109375" style="1" hidden="1"/>
    <col min="14080" max="14080" width="28.109375" style="1" customWidth="1"/>
    <col min="14081" max="14081" width="3.6640625" style="1" customWidth="1"/>
    <col min="14082" max="14082" width="31.109375" style="1" customWidth="1"/>
    <col min="14083" max="14083" width="11.109375" style="1" customWidth="1"/>
    <col min="14084" max="14084" width="9.88671875" style="1" customWidth="1"/>
    <col min="14085" max="14085" width="11.33203125" style="1" customWidth="1"/>
    <col min="14086" max="14086" width="3.109375" style="1" customWidth="1"/>
    <col min="14087" max="14087" width="17.33203125" style="1" bestFit="1" customWidth="1"/>
    <col min="14088" max="14088" width="11.33203125" style="1" customWidth="1"/>
    <col min="14089" max="14089" width="22.6640625" style="1" bestFit="1" customWidth="1"/>
    <col min="14090" max="14090" width="9.5546875" style="1" bestFit="1" customWidth="1"/>
    <col min="14091" max="14092" width="9.109375" style="1" customWidth="1"/>
    <col min="14093" max="14335" width="9.109375" style="1" hidden="1"/>
    <col min="14336" max="14336" width="28.109375" style="1" customWidth="1"/>
    <col min="14337" max="14337" width="3.6640625" style="1" customWidth="1"/>
    <col min="14338" max="14338" width="31.109375" style="1" customWidth="1"/>
    <col min="14339" max="14339" width="11.109375" style="1" customWidth="1"/>
    <col min="14340" max="14340" width="9.88671875" style="1" customWidth="1"/>
    <col min="14341" max="14341" width="11.33203125" style="1" customWidth="1"/>
    <col min="14342" max="14342" width="3.109375" style="1" customWidth="1"/>
    <col min="14343" max="14343" width="17.33203125" style="1" bestFit="1" customWidth="1"/>
    <col min="14344" max="14344" width="11.33203125" style="1" customWidth="1"/>
    <col min="14345" max="14345" width="22.6640625" style="1" bestFit="1" customWidth="1"/>
    <col min="14346" max="14346" width="9.5546875" style="1" bestFit="1" customWidth="1"/>
    <col min="14347" max="14348" width="9.109375" style="1" customWidth="1"/>
    <col min="14349" max="14591" width="9.109375" style="1" hidden="1"/>
    <col min="14592" max="14592" width="28.109375" style="1" customWidth="1"/>
    <col min="14593" max="14593" width="3.6640625" style="1" customWidth="1"/>
    <col min="14594" max="14594" width="31.109375" style="1" customWidth="1"/>
    <col min="14595" max="14595" width="11.109375" style="1" customWidth="1"/>
    <col min="14596" max="14596" width="9.88671875" style="1" customWidth="1"/>
    <col min="14597" max="14597" width="11.33203125" style="1" customWidth="1"/>
    <col min="14598" max="14598" width="3.109375" style="1" customWidth="1"/>
    <col min="14599" max="14599" width="17.33203125" style="1" bestFit="1" customWidth="1"/>
    <col min="14600" max="14600" width="11.33203125" style="1" customWidth="1"/>
    <col min="14601" max="14601" width="22.6640625" style="1" bestFit="1" customWidth="1"/>
    <col min="14602" max="14602" width="9.5546875" style="1" bestFit="1" customWidth="1"/>
    <col min="14603" max="14604" width="9.109375" style="1" customWidth="1"/>
    <col min="14605" max="14847" width="9.109375" style="1" hidden="1"/>
    <col min="14848" max="14848" width="28.109375" style="1" customWidth="1"/>
    <col min="14849" max="14849" width="3.6640625" style="1" customWidth="1"/>
    <col min="14850" max="14850" width="31.109375" style="1" customWidth="1"/>
    <col min="14851" max="14851" width="11.109375" style="1" customWidth="1"/>
    <col min="14852" max="14852" width="9.88671875" style="1" customWidth="1"/>
    <col min="14853" max="14853" width="11.33203125" style="1" customWidth="1"/>
    <col min="14854" max="14854" width="3.109375" style="1" customWidth="1"/>
    <col min="14855" max="14855" width="17.33203125" style="1" bestFit="1" customWidth="1"/>
    <col min="14856" max="14856" width="11.33203125" style="1" customWidth="1"/>
    <col min="14857" max="14857" width="22.6640625" style="1" bestFit="1" customWidth="1"/>
    <col min="14858" max="14858" width="9.5546875" style="1" bestFit="1" customWidth="1"/>
    <col min="14859" max="14860" width="9.109375" style="1" customWidth="1"/>
    <col min="14861" max="15103" width="9.109375" style="1" hidden="1"/>
    <col min="15104" max="15104" width="28.109375" style="1" customWidth="1"/>
    <col min="15105" max="15105" width="3.6640625" style="1" customWidth="1"/>
    <col min="15106" max="15106" width="31.109375" style="1" customWidth="1"/>
    <col min="15107" max="15107" width="11.109375" style="1" customWidth="1"/>
    <col min="15108" max="15108" width="9.88671875" style="1" customWidth="1"/>
    <col min="15109" max="15109" width="11.33203125" style="1" customWidth="1"/>
    <col min="15110" max="15110" width="3.109375" style="1" customWidth="1"/>
    <col min="15111" max="15111" width="17.33203125" style="1" bestFit="1" customWidth="1"/>
    <col min="15112" max="15112" width="11.33203125" style="1" customWidth="1"/>
    <col min="15113" max="15113" width="22.6640625" style="1" bestFit="1" customWidth="1"/>
    <col min="15114" max="15114" width="9.5546875" style="1" bestFit="1" customWidth="1"/>
    <col min="15115" max="15116" width="9.109375" style="1" customWidth="1"/>
    <col min="15117" max="15359" width="9.109375" style="1" hidden="1"/>
    <col min="15360" max="15360" width="28.109375" style="1" customWidth="1"/>
    <col min="15361" max="15361" width="3.6640625" style="1" customWidth="1"/>
    <col min="15362" max="15362" width="31.109375" style="1" customWidth="1"/>
    <col min="15363" max="15363" width="11.109375" style="1" customWidth="1"/>
    <col min="15364" max="15364" width="9.88671875" style="1" customWidth="1"/>
    <col min="15365" max="15365" width="11.33203125" style="1" customWidth="1"/>
    <col min="15366" max="15366" width="3.109375" style="1" customWidth="1"/>
    <col min="15367" max="15367" width="17.33203125" style="1" bestFit="1" customWidth="1"/>
    <col min="15368" max="15368" width="11.33203125" style="1" customWidth="1"/>
    <col min="15369" max="15369" width="22.6640625" style="1" bestFit="1" customWidth="1"/>
    <col min="15370" max="15370" width="9.5546875" style="1" bestFit="1" customWidth="1"/>
    <col min="15371" max="15372" width="9.109375" style="1" customWidth="1"/>
    <col min="15373" max="15615" width="9.109375" style="1" hidden="1"/>
    <col min="15616" max="15616" width="28.109375" style="1" customWidth="1"/>
    <col min="15617" max="15617" width="3.6640625" style="1" customWidth="1"/>
    <col min="15618" max="15618" width="31.109375" style="1" customWidth="1"/>
    <col min="15619" max="15619" width="11.109375" style="1" customWidth="1"/>
    <col min="15620" max="15620" width="9.88671875" style="1" customWidth="1"/>
    <col min="15621" max="15621" width="11.33203125" style="1" customWidth="1"/>
    <col min="15622" max="15622" width="3.109375" style="1" customWidth="1"/>
    <col min="15623" max="15623" width="17.33203125" style="1" bestFit="1" customWidth="1"/>
    <col min="15624" max="15624" width="11.33203125" style="1" customWidth="1"/>
    <col min="15625" max="15625" width="22.6640625" style="1" bestFit="1" customWidth="1"/>
    <col min="15626" max="15626" width="9.5546875" style="1" bestFit="1" customWidth="1"/>
    <col min="15627" max="15628" width="9.109375" style="1" customWidth="1"/>
    <col min="15629" max="15871" width="9.109375" style="1" hidden="1"/>
    <col min="15872" max="15872" width="28.109375" style="1" customWidth="1"/>
    <col min="15873" max="15873" width="3.6640625" style="1" customWidth="1"/>
    <col min="15874" max="15874" width="31.109375" style="1" customWidth="1"/>
    <col min="15875" max="15875" width="11.109375" style="1" customWidth="1"/>
    <col min="15876" max="15876" width="9.88671875" style="1" customWidth="1"/>
    <col min="15877" max="15877" width="11.33203125" style="1" customWidth="1"/>
    <col min="15878" max="15878" width="3.109375" style="1" customWidth="1"/>
    <col min="15879" max="15879" width="17.33203125" style="1" bestFit="1" customWidth="1"/>
    <col min="15880" max="15880" width="11.33203125" style="1" customWidth="1"/>
    <col min="15881" max="15881" width="22.6640625" style="1" bestFit="1" customWidth="1"/>
    <col min="15882" max="15882" width="9.5546875" style="1" bestFit="1" customWidth="1"/>
    <col min="15883" max="15884" width="9.109375" style="1" customWidth="1"/>
    <col min="15885" max="16127" width="9.109375" style="1" hidden="1"/>
    <col min="16128" max="16128" width="28.109375" style="1" customWidth="1"/>
    <col min="16129" max="16129" width="3.6640625" style="1" customWidth="1"/>
    <col min="16130" max="16130" width="31.109375" style="1" customWidth="1"/>
    <col min="16131" max="16131" width="11.109375" style="1" customWidth="1"/>
    <col min="16132" max="16132" width="9.88671875" style="1" customWidth="1"/>
    <col min="16133" max="16133" width="11.33203125" style="1" customWidth="1"/>
    <col min="16134" max="16134" width="3.109375" style="1" customWidth="1"/>
    <col min="16135" max="16135" width="17.33203125" style="1" bestFit="1" customWidth="1"/>
    <col min="16136" max="16136" width="11.33203125" style="1" customWidth="1"/>
    <col min="16137" max="16137" width="22.6640625" style="1" bestFit="1" customWidth="1"/>
    <col min="16138" max="16138" width="9.5546875" style="1" bestFit="1" customWidth="1"/>
    <col min="16139" max="16140" width="9.109375" style="1" customWidth="1"/>
    <col min="16141" max="16141" width="0" style="1" hidden="1"/>
    <col min="16142" max="16384" width="9.109375" style="1" hidden="1"/>
  </cols>
  <sheetData>
    <row r="1" spans="1:9" ht="29.25" customHeight="1" x14ac:dyDescent="0.25">
      <c r="B1" s="2"/>
      <c r="C1" s="2"/>
      <c r="D1" s="2"/>
      <c r="E1" s="2"/>
      <c r="F1" s="2"/>
      <c r="G1" s="2"/>
      <c r="H1" s="2"/>
      <c r="I1" s="2"/>
    </row>
    <row r="2" spans="1:9" s="2" customFormat="1" ht="56.25" customHeight="1" x14ac:dyDescent="0.25">
      <c r="A2" s="6"/>
      <c r="B2" s="281" t="s">
        <v>208</v>
      </c>
      <c r="C2" s="282"/>
      <c r="D2" s="282"/>
      <c r="E2" s="282"/>
      <c r="F2" s="282"/>
      <c r="G2" s="282"/>
      <c r="H2" s="282"/>
      <c r="I2" s="283"/>
    </row>
    <row r="3" spans="1:9" s="2" customFormat="1" x14ac:dyDescent="0.25">
      <c r="B3" s="51"/>
      <c r="C3" s="52"/>
      <c r="D3" s="52" t="s">
        <v>209</v>
      </c>
      <c r="E3" s="52" t="s">
        <v>209</v>
      </c>
      <c r="F3" s="52" t="s">
        <v>209</v>
      </c>
      <c r="G3" s="52"/>
      <c r="H3" s="53" t="s">
        <v>210</v>
      </c>
      <c r="I3" s="54"/>
    </row>
    <row r="4" spans="1:9" s="2" customFormat="1" x14ac:dyDescent="0.25">
      <c r="B4" s="51" t="s">
        <v>211</v>
      </c>
      <c r="C4" s="55" t="s">
        <v>212</v>
      </c>
      <c r="D4" s="52" t="s">
        <v>213</v>
      </c>
      <c r="E4" s="52" t="s">
        <v>214</v>
      </c>
      <c r="F4" s="52" t="s">
        <v>215</v>
      </c>
      <c r="G4" s="52" t="s">
        <v>216</v>
      </c>
      <c r="H4" s="53" t="s">
        <v>209</v>
      </c>
      <c r="I4" s="54" t="s">
        <v>217</v>
      </c>
    </row>
    <row r="5" spans="1:9" x14ac:dyDescent="0.25">
      <c r="B5" s="56"/>
      <c r="C5" s="57"/>
      <c r="D5" s="58"/>
      <c r="E5" s="58"/>
      <c r="F5" s="58"/>
      <c r="G5" s="57"/>
      <c r="H5" s="59" t="s">
        <v>218</v>
      </c>
      <c r="I5" s="60" t="s">
        <v>218</v>
      </c>
    </row>
    <row r="6" spans="1:9" x14ac:dyDescent="0.25">
      <c r="B6" s="90">
        <v>1</v>
      </c>
      <c r="C6" s="61" t="s">
        <v>249</v>
      </c>
      <c r="D6" s="62">
        <v>1275</v>
      </c>
      <c r="E6" s="62">
        <v>1275</v>
      </c>
      <c r="F6" s="62">
        <v>1275</v>
      </c>
      <c r="G6" s="107">
        <v>449594</v>
      </c>
      <c r="H6" s="106">
        <v>1275.6574742990342</v>
      </c>
      <c r="I6" s="108">
        <v>573527946.5</v>
      </c>
    </row>
    <row r="7" spans="1:9" ht="15" customHeight="1" x14ac:dyDescent="0.25">
      <c r="B7" s="90">
        <v>2</v>
      </c>
      <c r="C7" s="61" t="s">
        <v>219</v>
      </c>
      <c r="D7" s="62">
        <v>197.1</v>
      </c>
      <c r="E7" s="62">
        <v>197</v>
      </c>
      <c r="F7" s="62">
        <v>197.1</v>
      </c>
      <c r="G7" s="107">
        <v>1728389</v>
      </c>
      <c r="H7" s="106">
        <v>197.10943664880998</v>
      </c>
      <c r="I7" s="108">
        <v>340681782.10000002</v>
      </c>
    </row>
    <row r="8" spans="1:9" ht="15" customHeight="1" x14ac:dyDescent="0.25">
      <c r="B8" s="90">
        <v>3</v>
      </c>
      <c r="C8" s="61" t="s">
        <v>250</v>
      </c>
      <c r="D8" s="62">
        <v>20.100000000000001</v>
      </c>
      <c r="E8" s="62">
        <v>19.600000000000001</v>
      </c>
      <c r="F8" s="62">
        <v>20.100000000000001</v>
      </c>
      <c r="G8" s="107">
        <v>6130479</v>
      </c>
      <c r="H8" s="106">
        <v>19.927857806869579</v>
      </c>
      <c r="I8" s="108">
        <v>122167313.8</v>
      </c>
    </row>
    <row r="9" spans="1:9" ht="15" customHeight="1" x14ac:dyDescent="0.25">
      <c r="B9" s="90">
        <v>4</v>
      </c>
      <c r="C9" s="61" t="s">
        <v>251</v>
      </c>
      <c r="D9" s="62">
        <v>18</v>
      </c>
      <c r="E9" s="62">
        <v>18</v>
      </c>
      <c r="F9" s="62">
        <v>18</v>
      </c>
      <c r="G9" s="107">
        <v>5681023</v>
      </c>
      <c r="H9" s="106">
        <v>18.00883448280354</v>
      </c>
      <c r="I9" s="108">
        <v>102308602.90000001</v>
      </c>
    </row>
    <row r="10" spans="1:9" ht="15" customHeight="1" x14ac:dyDescent="0.25">
      <c r="B10" s="90">
        <v>5</v>
      </c>
      <c r="C10" s="61" t="s">
        <v>252</v>
      </c>
      <c r="D10" s="62">
        <v>41.85</v>
      </c>
      <c r="E10" s="62">
        <v>41.85</v>
      </c>
      <c r="F10" s="62">
        <v>41.85</v>
      </c>
      <c r="G10" s="107">
        <v>1351385</v>
      </c>
      <c r="H10" s="106">
        <v>41.870821453545801</v>
      </c>
      <c r="I10" s="108">
        <v>56583600.049999997</v>
      </c>
    </row>
    <row r="11" spans="1:9" ht="15" customHeight="1" x14ac:dyDescent="0.25">
      <c r="B11" s="90">
        <v>6</v>
      </c>
      <c r="C11" s="61" t="s">
        <v>253</v>
      </c>
      <c r="D11" s="62">
        <v>8</v>
      </c>
      <c r="E11" s="62">
        <v>7.7</v>
      </c>
      <c r="F11" s="62">
        <v>7.7</v>
      </c>
      <c r="G11" s="107">
        <v>7004206</v>
      </c>
      <c r="H11" s="106">
        <v>7.7355793861574025</v>
      </c>
      <c r="I11" s="108">
        <v>54181591.549999997</v>
      </c>
    </row>
    <row r="12" spans="1:9" ht="15" customHeight="1" x14ac:dyDescent="0.25">
      <c r="B12" s="90">
        <v>7</v>
      </c>
      <c r="C12" s="61" t="s">
        <v>254</v>
      </c>
      <c r="D12" s="62">
        <v>1.85</v>
      </c>
      <c r="E12" s="62">
        <v>1.85</v>
      </c>
      <c r="F12" s="62">
        <v>1.85</v>
      </c>
      <c r="G12" s="107">
        <v>22636950</v>
      </c>
      <c r="H12" s="106">
        <v>1.85</v>
      </c>
      <c r="I12" s="108">
        <v>41878357.5</v>
      </c>
    </row>
    <row r="13" spans="1:9" x14ac:dyDescent="0.25">
      <c r="B13" s="90">
        <v>8</v>
      </c>
      <c r="C13" s="61" t="s">
        <v>67</v>
      </c>
      <c r="D13" s="62">
        <v>3.85</v>
      </c>
      <c r="E13" s="62">
        <v>3.8</v>
      </c>
      <c r="F13" s="62">
        <v>3.8</v>
      </c>
      <c r="G13" s="107">
        <v>7858629</v>
      </c>
      <c r="H13" s="106">
        <v>3.8238612218492567</v>
      </c>
      <c r="I13" s="108">
        <v>30050306.690000001</v>
      </c>
    </row>
    <row r="14" spans="1:9" ht="15" customHeight="1" x14ac:dyDescent="0.25">
      <c r="B14" s="90">
        <v>9</v>
      </c>
      <c r="C14" s="61" t="s">
        <v>74</v>
      </c>
      <c r="D14" s="62">
        <v>7.15</v>
      </c>
      <c r="E14" s="62">
        <v>7.1</v>
      </c>
      <c r="F14" s="62">
        <v>7.15</v>
      </c>
      <c r="G14" s="107">
        <v>3839608</v>
      </c>
      <c r="H14" s="106">
        <v>7.1226445772589289</v>
      </c>
      <c r="I14" s="108">
        <v>27348163.100000001</v>
      </c>
    </row>
    <row r="15" spans="1:9" ht="15" customHeight="1" x14ac:dyDescent="0.25">
      <c r="B15" s="90">
        <v>10</v>
      </c>
      <c r="C15" s="61" t="s">
        <v>243</v>
      </c>
      <c r="D15" s="62">
        <v>114</v>
      </c>
      <c r="E15" s="62">
        <v>104.4</v>
      </c>
      <c r="F15" s="62">
        <v>114</v>
      </c>
      <c r="G15" s="107">
        <v>228214</v>
      </c>
      <c r="H15" s="106">
        <v>108.8637397355114</v>
      </c>
      <c r="I15" s="108">
        <v>24844229.5</v>
      </c>
    </row>
    <row r="16" spans="1:9" ht="15" customHeight="1" x14ac:dyDescent="0.25">
      <c r="B16" s="63"/>
      <c r="C16" s="64"/>
      <c r="D16" s="65"/>
      <c r="E16" s="65"/>
      <c r="F16" s="65"/>
      <c r="G16" s="110">
        <v>56908477</v>
      </c>
      <c r="H16" s="103"/>
      <c r="I16" s="109">
        <v>1373571893.6899998</v>
      </c>
    </row>
    <row r="17" spans="3:8" ht="15" customHeight="1" x14ac:dyDescent="0.25"/>
    <row r="18" spans="3:8" ht="15" customHeight="1" x14ac:dyDescent="0.25">
      <c r="C18" s="66"/>
      <c r="D18" s="67"/>
      <c r="E18" s="67"/>
      <c r="F18" s="67"/>
      <c r="G18" s="68"/>
      <c r="H18" s="69"/>
    </row>
    <row r="19" spans="3:8" x14ac:dyDescent="0.25">
      <c r="C19" s="2"/>
      <c r="D19" s="2"/>
      <c r="E19" s="2"/>
      <c r="F19" s="2"/>
      <c r="G19" s="2"/>
      <c r="H19" s="2"/>
    </row>
    <row r="32" spans="3:8" x14ac:dyDescent="0.25">
      <c r="C32" s="2"/>
      <c r="D32" s="2"/>
      <c r="E32" s="2"/>
      <c r="F32" s="2"/>
      <c r="G32" s="1" t="s">
        <v>21</v>
      </c>
      <c r="H32" s="2"/>
    </row>
  </sheetData>
  <mergeCells count="1">
    <mergeCell ref="B2:I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IW117" sqref="IW117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8.33203125" style="1" customWidth="1"/>
    <col min="6" max="6" width="28.3320312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284" t="s">
        <v>244</v>
      </c>
      <c r="D2" s="284"/>
      <c r="E2" s="284"/>
      <c r="F2" s="284"/>
      <c r="G2" s="284"/>
      <c r="H2" s="285"/>
      <c r="I2" s="46"/>
      <c r="J2" s="46"/>
      <c r="K2" s="46"/>
      <c r="L2" s="46"/>
    </row>
    <row r="3" spans="1:12" x14ac:dyDescent="0.25">
      <c r="B3" s="47"/>
      <c r="D3" s="71" t="s">
        <v>220</v>
      </c>
      <c r="E3" s="71" t="s">
        <v>221</v>
      </c>
      <c r="F3" s="72" t="s">
        <v>222</v>
      </c>
      <c r="G3" s="72" t="s">
        <v>223</v>
      </c>
      <c r="H3" s="73" t="s">
        <v>224</v>
      </c>
      <c r="I3" s="2"/>
      <c r="J3" s="2"/>
      <c r="K3" s="2"/>
      <c r="L3" s="2"/>
    </row>
    <row r="4" spans="1:12" ht="14.25" customHeight="1" x14ac:dyDescent="0.25">
      <c r="B4" s="48"/>
      <c r="C4" s="74" t="s">
        <v>225</v>
      </c>
      <c r="D4" s="75">
        <v>24306.14</v>
      </c>
      <c r="E4" s="75">
        <v>24433.91</v>
      </c>
      <c r="F4" s="115">
        <v>5.2292080964528899E-3</v>
      </c>
      <c r="G4" s="75">
        <v>22296.836625350501</v>
      </c>
      <c r="H4" s="76">
        <f>D4/G4-1</f>
        <v>9.0116073791607354E-2</v>
      </c>
      <c r="I4" s="2"/>
      <c r="J4" s="2"/>
      <c r="K4" s="2"/>
      <c r="L4" s="2"/>
    </row>
    <row r="5" spans="1:12" ht="14.25" customHeight="1" x14ac:dyDescent="0.25">
      <c r="B5" s="48"/>
      <c r="C5" s="74" t="s">
        <v>226</v>
      </c>
      <c r="D5" s="77">
        <v>44625.18</v>
      </c>
      <c r="E5" s="77">
        <v>44859.78</v>
      </c>
      <c r="F5" s="115">
        <v>5.2296288568513E-3</v>
      </c>
      <c r="G5" s="77">
        <v>42716.44</v>
      </c>
      <c r="H5" s="76">
        <f>D5/G5-1</f>
        <v>4.4683967109618639E-2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286">
        <v>44861</v>
      </c>
      <c r="E7" s="287"/>
      <c r="F7" s="287"/>
      <c r="G7" s="286">
        <v>44860</v>
      </c>
      <c r="H7" s="288"/>
      <c r="I7" s="2"/>
      <c r="J7" s="2"/>
      <c r="K7" s="2"/>
      <c r="L7" s="2"/>
    </row>
    <row r="8" spans="1:12" ht="15" customHeight="1" x14ac:dyDescent="0.25">
      <c r="B8" s="48"/>
      <c r="C8" s="74" t="s">
        <v>227</v>
      </c>
      <c r="D8" s="289">
        <v>150973185</v>
      </c>
      <c r="E8" s="289"/>
      <c r="F8" s="289"/>
      <c r="G8" s="289">
        <v>93514824</v>
      </c>
      <c r="H8" s="291"/>
      <c r="I8" s="2"/>
      <c r="J8" s="2"/>
      <c r="K8" s="2"/>
      <c r="L8" s="2"/>
    </row>
    <row r="9" spans="1:12" ht="15" customHeight="1" x14ac:dyDescent="0.25">
      <c r="B9" s="48"/>
      <c r="C9" s="74" t="s">
        <v>228</v>
      </c>
      <c r="D9" s="290">
        <v>1554104502.2900004</v>
      </c>
      <c r="E9" s="290"/>
      <c r="F9" s="290"/>
      <c r="G9" s="290">
        <v>3383433974.6799998</v>
      </c>
      <c r="H9" s="292"/>
      <c r="I9" s="2"/>
      <c r="J9" s="2"/>
      <c r="K9" s="2"/>
      <c r="L9" s="2"/>
    </row>
    <row r="10" spans="1:12" ht="15" customHeight="1" x14ac:dyDescent="0.25">
      <c r="B10" s="48"/>
      <c r="C10" s="74" t="s">
        <v>229</v>
      </c>
      <c r="D10" s="289">
        <v>2998</v>
      </c>
      <c r="E10" s="289"/>
      <c r="F10" s="289"/>
      <c r="G10" s="289">
        <v>3187</v>
      </c>
      <c r="H10" s="291"/>
      <c r="I10" s="2"/>
      <c r="J10" s="2"/>
      <c r="K10" s="2"/>
      <c r="L10" s="2"/>
    </row>
    <row r="11" spans="1:12" ht="15" customHeight="1" x14ac:dyDescent="0.25">
      <c r="B11" s="48"/>
      <c r="C11" s="74" t="s">
        <v>230</v>
      </c>
      <c r="D11" s="289">
        <v>12</v>
      </c>
      <c r="E11" s="289"/>
      <c r="F11" s="289"/>
      <c r="G11" s="289">
        <v>12</v>
      </c>
      <c r="H11" s="291"/>
      <c r="I11" s="2"/>
      <c r="J11" s="2"/>
      <c r="K11" s="2"/>
      <c r="L11" s="2"/>
    </row>
    <row r="12" spans="1:12" ht="15" customHeight="1" x14ac:dyDescent="0.25">
      <c r="B12" s="48"/>
      <c r="C12" s="74" t="s">
        <v>231</v>
      </c>
      <c r="D12" s="289">
        <v>9</v>
      </c>
      <c r="E12" s="289"/>
      <c r="F12" s="289"/>
      <c r="G12" s="289">
        <v>19</v>
      </c>
      <c r="H12" s="291"/>
      <c r="I12" s="2"/>
      <c r="J12" s="2"/>
      <c r="K12" s="2"/>
      <c r="L12" s="2"/>
    </row>
    <row r="13" spans="1:12" ht="17.25" customHeight="1" x14ac:dyDescent="0.25">
      <c r="B13" s="47"/>
      <c r="C13" s="82" t="s">
        <v>232</v>
      </c>
      <c r="D13" s="72" t="s">
        <v>233</v>
      </c>
      <c r="E13" s="83" t="s">
        <v>234</v>
      </c>
      <c r="F13" s="82" t="s">
        <v>235</v>
      </c>
      <c r="G13" s="72" t="s">
        <v>233</v>
      </c>
      <c r="H13" s="73" t="s">
        <v>234</v>
      </c>
      <c r="I13" s="2"/>
      <c r="J13" s="2"/>
      <c r="K13" s="2"/>
      <c r="L13" s="2"/>
    </row>
    <row r="14" spans="1:12" ht="15" customHeight="1" x14ac:dyDescent="0.25">
      <c r="B14" s="47"/>
      <c r="C14" s="1" t="s">
        <v>245</v>
      </c>
      <c r="D14" s="105">
        <v>8.6956521739130377E-2</v>
      </c>
      <c r="E14" s="84">
        <v>0.25</v>
      </c>
      <c r="F14" s="85" t="s">
        <v>254</v>
      </c>
      <c r="G14" s="104">
        <v>9.7560975609756004E-2</v>
      </c>
      <c r="H14" s="86">
        <v>1.85</v>
      </c>
      <c r="I14" s="2"/>
      <c r="J14" s="2"/>
      <c r="K14" s="2"/>
      <c r="L14" s="2"/>
    </row>
    <row r="15" spans="1:12" ht="15" customHeight="1" x14ac:dyDescent="0.25">
      <c r="B15" s="47"/>
      <c r="C15" s="1" t="s">
        <v>246</v>
      </c>
      <c r="D15" s="105">
        <v>8.0000000000000071E-2</v>
      </c>
      <c r="E15" s="84">
        <v>0.27</v>
      </c>
      <c r="F15" s="85" t="s">
        <v>89</v>
      </c>
      <c r="G15" s="104">
        <v>9.3023255813953404E-2</v>
      </c>
      <c r="H15" s="86">
        <v>0.39</v>
      </c>
      <c r="I15" s="2"/>
      <c r="J15" s="2"/>
      <c r="K15" s="2"/>
      <c r="L15" s="2"/>
    </row>
    <row r="16" spans="1:12" ht="15" customHeight="1" x14ac:dyDescent="0.25">
      <c r="B16" s="47"/>
      <c r="C16" s="1" t="s">
        <v>247</v>
      </c>
      <c r="D16" s="105">
        <v>7.4074074074073959E-2</v>
      </c>
      <c r="E16" s="84">
        <v>0.28999999999999998</v>
      </c>
      <c r="F16" s="85" t="s">
        <v>420</v>
      </c>
      <c r="G16" s="104">
        <v>8.3333333333333301E-2</v>
      </c>
      <c r="H16" s="86">
        <v>0.33</v>
      </c>
      <c r="I16" s="2"/>
      <c r="J16" s="2"/>
      <c r="K16" s="2"/>
      <c r="L16" s="2"/>
    </row>
    <row r="17" spans="2:12" ht="15" customHeight="1" x14ac:dyDescent="0.25">
      <c r="B17" s="47"/>
      <c r="C17" s="1" t="s">
        <v>248</v>
      </c>
      <c r="D17" s="105">
        <v>4.1666666666666741E-2</v>
      </c>
      <c r="E17" s="84">
        <v>0.5</v>
      </c>
      <c r="F17" s="85" t="s">
        <v>421</v>
      </c>
      <c r="G17" s="104">
        <v>7.4074074074074195E-2</v>
      </c>
      <c r="H17" s="86">
        <v>0.25</v>
      </c>
      <c r="I17" s="2"/>
      <c r="J17" s="2"/>
      <c r="K17" s="2"/>
      <c r="L17" s="2"/>
    </row>
    <row r="18" spans="2:12" ht="15" customHeight="1" x14ac:dyDescent="0.25">
      <c r="B18" s="47"/>
      <c r="C18" s="1" t="s">
        <v>19</v>
      </c>
      <c r="D18" s="105">
        <v>4.0697674418604501E-2</v>
      </c>
      <c r="E18" s="84">
        <v>8.9499999999999993</v>
      </c>
      <c r="F18" s="85" t="s">
        <v>81</v>
      </c>
      <c r="G18" s="104">
        <v>3.4482758620689502E-2</v>
      </c>
      <c r="H18" s="86">
        <v>0.56000000000000005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7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8"/>
      <c r="E23" s="88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9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D12:F12"/>
    <mergeCell ref="D10:F10"/>
    <mergeCell ref="D11:F11"/>
    <mergeCell ref="G12:H12"/>
    <mergeCell ref="G10:H10"/>
    <mergeCell ref="G11:H11"/>
    <mergeCell ref="C2:H2"/>
    <mergeCell ref="D7:F7"/>
    <mergeCell ref="G7:H7"/>
    <mergeCell ref="D8:F8"/>
    <mergeCell ref="D9:F9"/>
    <mergeCell ref="G8:H8"/>
    <mergeCell ref="G9:H9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2:L220"/>
  <sheetViews>
    <sheetView zoomScaleNormal="100" workbookViewId="0">
      <selection activeCell="AA240" sqref="AA240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299" t="s">
        <v>236</v>
      </c>
      <c r="C2" s="299"/>
      <c r="D2" s="299"/>
      <c r="E2" s="299"/>
      <c r="F2" s="299"/>
      <c r="G2" s="299"/>
      <c r="H2" s="299"/>
      <c r="I2" s="299"/>
      <c r="J2" s="299"/>
      <c r="K2" s="70"/>
      <c r="L2" s="70"/>
    </row>
    <row r="3" spans="2:12" ht="14.4" thickBot="1" x14ac:dyDescent="0.3"/>
    <row r="4" spans="2:12" x14ac:dyDescent="0.25">
      <c r="B4" s="300" t="s">
        <v>296</v>
      </c>
      <c r="C4" s="301"/>
      <c r="D4" s="301"/>
      <c r="E4" s="302"/>
      <c r="G4" s="306" t="s">
        <v>255</v>
      </c>
      <c r="H4" s="307"/>
      <c r="I4" s="307"/>
      <c r="J4" s="308"/>
    </row>
    <row r="5" spans="2:12" ht="14.4" thickBot="1" x14ac:dyDescent="0.3">
      <c r="B5" s="303" t="s">
        <v>297</v>
      </c>
      <c r="C5" s="304"/>
      <c r="D5" s="304"/>
      <c r="E5" s="305"/>
      <c r="G5" s="309" t="s">
        <v>256</v>
      </c>
      <c r="H5" s="310"/>
      <c r="I5" s="310"/>
      <c r="J5" s="311"/>
    </row>
    <row r="6" spans="2:12" x14ac:dyDescent="0.25">
      <c r="B6" s="138" t="s">
        <v>298</v>
      </c>
      <c r="C6" s="139" t="s">
        <v>299</v>
      </c>
      <c r="D6" s="140" t="s">
        <v>300</v>
      </c>
      <c r="E6" s="141" t="s">
        <v>298</v>
      </c>
      <c r="G6" s="116"/>
      <c r="H6" s="117" t="s">
        <v>257</v>
      </c>
      <c r="I6" s="117" t="s">
        <v>258</v>
      </c>
      <c r="J6" s="118"/>
    </row>
    <row r="7" spans="2:12" ht="15" customHeight="1" thickBot="1" x14ac:dyDescent="0.3">
      <c r="B7" s="142" t="s">
        <v>298</v>
      </c>
      <c r="C7" s="143" t="s">
        <v>259</v>
      </c>
      <c r="D7" s="143" t="s">
        <v>259</v>
      </c>
      <c r="E7" s="144" t="s">
        <v>298</v>
      </c>
      <c r="G7" s="119"/>
      <c r="H7" s="120" t="s">
        <v>259</v>
      </c>
      <c r="I7" s="120" t="s">
        <v>259</v>
      </c>
      <c r="J7" s="121"/>
    </row>
    <row r="8" spans="2:12" ht="15" customHeight="1" x14ac:dyDescent="0.25">
      <c r="B8" s="145" t="s">
        <v>301</v>
      </c>
      <c r="C8" s="146">
        <v>393336.32199999999</v>
      </c>
      <c r="D8" s="146">
        <v>309218.36</v>
      </c>
      <c r="E8" s="147">
        <f>C8/D8-1</f>
        <v>0.27203417675457575</v>
      </c>
      <c r="G8" s="122"/>
      <c r="H8" s="123"/>
      <c r="I8" s="123"/>
      <c r="J8" s="124"/>
    </row>
    <row r="9" spans="2:12" ht="15" customHeight="1" x14ac:dyDescent="0.25">
      <c r="B9" s="148" t="s">
        <v>261</v>
      </c>
      <c r="C9" s="149">
        <v>-238919.40400000001</v>
      </c>
      <c r="D9" s="149">
        <v>-198744.628</v>
      </c>
      <c r="E9" s="150" t="s">
        <v>298</v>
      </c>
      <c r="G9" s="125" t="s">
        <v>260</v>
      </c>
      <c r="H9" s="126">
        <v>1747.538</v>
      </c>
      <c r="I9" s="126">
        <v>1569.4580000000001</v>
      </c>
      <c r="J9" s="127">
        <f>H9/I9-1</f>
        <v>0.11346592263061517</v>
      </c>
    </row>
    <row r="10" spans="2:12" ht="15" customHeight="1" x14ac:dyDescent="0.25">
      <c r="B10" s="151" t="s">
        <v>262</v>
      </c>
      <c r="C10" s="146">
        <v>19092.71</v>
      </c>
      <c r="D10" s="146">
        <v>12975.880999999999</v>
      </c>
      <c r="E10" s="147">
        <f>C10/D10-1</f>
        <v>0.47139989955209982</v>
      </c>
      <c r="G10" s="128" t="s">
        <v>261</v>
      </c>
      <c r="H10" s="129">
        <v>-701.89400000000001</v>
      </c>
      <c r="I10" s="129">
        <v>-644.56799999999998</v>
      </c>
      <c r="J10" s="127"/>
    </row>
    <row r="11" spans="2:12" ht="15" customHeight="1" thickBot="1" x14ac:dyDescent="0.3">
      <c r="B11" s="148" t="s">
        <v>263</v>
      </c>
      <c r="C11" s="149">
        <v>-4337.49</v>
      </c>
      <c r="D11" s="149">
        <v>-4502.2610000000004</v>
      </c>
      <c r="E11" s="150" t="s">
        <v>298</v>
      </c>
      <c r="G11" s="125" t="s">
        <v>262</v>
      </c>
      <c r="H11" s="126">
        <v>430.238</v>
      </c>
      <c r="I11" s="126">
        <v>335.846</v>
      </c>
      <c r="J11" s="127">
        <f>(H11/I11-1)</f>
        <v>0.2810573893987125</v>
      </c>
    </row>
    <row r="12" spans="2:12" ht="15" customHeight="1" thickBot="1" x14ac:dyDescent="0.3">
      <c r="B12" s="145" t="s">
        <v>302</v>
      </c>
      <c r="C12" s="152">
        <f>SUM(C10:C11)</f>
        <v>14755.22</v>
      </c>
      <c r="D12" s="152">
        <f>SUM(D10:D11)</f>
        <v>8473.619999999999</v>
      </c>
      <c r="E12" s="153">
        <f>C12/D12-1</f>
        <v>0.74131244969682397</v>
      </c>
      <c r="G12" s="130" t="s">
        <v>263</v>
      </c>
      <c r="H12" s="129">
        <v>-132.51599999999999</v>
      </c>
      <c r="I12" s="129">
        <v>-92.070999999999998</v>
      </c>
      <c r="J12" s="127"/>
    </row>
    <row r="13" spans="2:12" ht="14.4" thickBot="1" x14ac:dyDescent="0.3">
      <c r="B13" s="154" t="s">
        <v>265</v>
      </c>
      <c r="C13" s="155" t="s">
        <v>299</v>
      </c>
      <c r="D13" s="155" t="s">
        <v>303</v>
      </c>
      <c r="E13" s="155" t="s">
        <v>298</v>
      </c>
      <c r="G13" s="131" t="s">
        <v>264</v>
      </c>
      <c r="H13" s="132">
        <f>SUM(H11:H12)</f>
        <v>297.72199999999998</v>
      </c>
      <c r="I13" s="132">
        <f>SUM(I11:I12)</f>
        <v>243.77500000000001</v>
      </c>
      <c r="J13" s="133">
        <f>(H13/I13-1)</f>
        <v>0.22129832837657659</v>
      </c>
    </row>
    <row r="14" spans="2:12" ht="15" customHeight="1" thickBot="1" x14ac:dyDescent="0.3">
      <c r="B14" s="145" t="s">
        <v>267</v>
      </c>
      <c r="C14" s="155"/>
      <c r="D14" s="155"/>
      <c r="E14" s="155" t="s">
        <v>298</v>
      </c>
      <c r="G14" s="279" t="s">
        <v>265</v>
      </c>
      <c r="H14" s="126" t="s">
        <v>257</v>
      </c>
      <c r="I14" s="126" t="s">
        <v>266</v>
      </c>
      <c r="J14" s="127"/>
    </row>
    <row r="15" spans="2:12" ht="15" customHeight="1" x14ac:dyDescent="0.25">
      <c r="B15" s="145" t="s">
        <v>268</v>
      </c>
      <c r="C15" s="156" t="s">
        <v>298</v>
      </c>
      <c r="D15" s="156" t="s">
        <v>298</v>
      </c>
      <c r="E15" s="155" t="s">
        <v>298</v>
      </c>
      <c r="G15" s="134" t="s">
        <v>267</v>
      </c>
      <c r="H15" s="129"/>
      <c r="I15" s="129"/>
      <c r="J15" s="127"/>
    </row>
    <row r="16" spans="2:12" ht="15" customHeight="1" x14ac:dyDescent="0.25">
      <c r="B16" s="148" t="s">
        <v>269</v>
      </c>
      <c r="C16" s="149">
        <v>292203.42599999998</v>
      </c>
      <c r="D16" s="149">
        <v>257216.81400000001</v>
      </c>
      <c r="E16" s="157">
        <f t="shared" ref="E16:E21" si="0">C16/D16-1</f>
        <v>0.13601992597575663</v>
      </c>
      <c r="G16" s="134" t="s">
        <v>268</v>
      </c>
      <c r="H16" s="129"/>
      <c r="I16" s="129"/>
      <c r="J16" s="127"/>
    </row>
    <row r="17" spans="2:10" ht="15" customHeight="1" x14ac:dyDescent="0.25">
      <c r="B17" s="148" t="s">
        <v>304</v>
      </c>
      <c r="C17" s="149">
        <v>9679.6280000000006</v>
      </c>
      <c r="D17" s="149">
        <v>12520.277</v>
      </c>
      <c r="E17" s="157">
        <f t="shared" si="0"/>
        <v>-0.22688387804838495</v>
      </c>
      <c r="G17" s="135" t="s">
        <v>269</v>
      </c>
      <c r="H17" s="129">
        <v>1480.547</v>
      </c>
      <c r="I17" s="129">
        <v>1518.46</v>
      </c>
      <c r="J17" s="136">
        <f>H17/I17-1</f>
        <v>-2.4968059744741367E-2</v>
      </c>
    </row>
    <row r="18" spans="2:10" ht="15" customHeight="1" x14ac:dyDescent="0.25">
      <c r="B18" s="148" t="s">
        <v>305</v>
      </c>
      <c r="C18" s="149">
        <v>93374.997000000003</v>
      </c>
      <c r="D18" s="149">
        <v>94334.331999999995</v>
      </c>
      <c r="E18" s="157">
        <f t="shared" si="0"/>
        <v>-1.0169521314890906E-2</v>
      </c>
      <c r="G18" s="135" t="s">
        <v>270</v>
      </c>
      <c r="H18" s="129">
        <v>354</v>
      </c>
      <c r="I18" s="129">
        <v>354</v>
      </c>
      <c r="J18" s="136">
        <f>H18/I18-1</f>
        <v>0</v>
      </c>
    </row>
    <row r="19" spans="2:10" x14ac:dyDescent="0.25">
      <c r="B19" s="148" t="s">
        <v>306</v>
      </c>
      <c r="C19" s="149">
        <v>150</v>
      </c>
      <c r="D19" s="149">
        <v>150</v>
      </c>
      <c r="E19" s="157">
        <f t="shared" si="0"/>
        <v>0</v>
      </c>
      <c r="G19" s="134" t="s">
        <v>271</v>
      </c>
      <c r="H19" s="126">
        <f>SUM(H17:H18)</f>
        <v>1834.547</v>
      </c>
      <c r="I19" s="126">
        <f>SUM(I17:I18)</f>
        <v>1872.46</v>
      </c>
      <c r="J19" s="127">
        <f>H19/I19-1</f>
        <v>-2.0247695544898137E-2</v>
      </c>
    </row>
    <row r="20" spans="2:10" x14ac:dyDescent="0.25">
      <c r="B20" s="148" t="s">
        <v>307</v>
      </c>
      <c r="C20" s="149">
        <v>1022.927</v>
      </c>
      <c r="D20" s="149">
        <v>1134.4590000000001</v>
      </c>
      <c r="E20" s="157">
        <f t="shared" si="0"/>
        <v>-9.8312940353067035E-2</v>
      </c>
      <c r="G20" s="135"/>
      <c r="H20" s="126"/>
      <c r="I20" s="126"/>
      <c r="J20" s="127"/>
    </row>
    <row r="21" spans="2:10" x14ac:dyDescent="0.25">
      <c r="B21" s="145" t="s">
        <v>271</v>
      </c>
      <c r="C21" s="146">
        <f>SUM(C16:C20)</f>
        <v>396430.978</v>
      </c>
      <c r="D21" s="146">
        <f>SUM(D16:D20)</f>
        <v>365355.88199999998</v>
      </c>
      <c r="E21" s="147">
        <f t="shared" si="0"/>
        <v>8.5054319722160709E-2</v>
      </c>
      <c r="G21" s="134" t="s">
        <v>272</v>
      </c>
      <c r="H21" s="129"/>
      <c r="I21" s="129"/>
      <c r="J21" s="136"/>
    </row>
    <row r="22" spans="2:10" x14ac:dyDescent="0.25">
      <c r="B22" s="145" t="s">
        <v>298</v>
      </c>
      <c r="C22" s="149" t="s">
        <v>298</v>
      </c>
      <c r="D22" s="149" t="s">
        <v>298</v>
      </c>
      <c r="E22" s="155" t="s">
        <v>298</v>
      </c>
      <c r="G22" s="135" t="s">
        <v>273</v>
      </c>
      <c r="H22" s="129">
        <v>1506.7090000000001</v>
      </c>
      <c r="I22" s="129">
        <v>1299.308</v>
      </c>
      <c r="J22" s="136">
        <f t="shared" ref="J22:J27" si="1">H22/I22-1</f>
        <v>0.15962419995874733</v>
      </c>
    </row>
    <row r="23" spans="2:10" x14ac:dyDescent="0.25">
      <c r="B23" s="145" t="s">
        <v>272</v>
      </c>
      <c r="C23" s="149" t="s">
        <v>298</v>
      </c>
      <c r="D23" s="149" t="s">
        <v>298</v>
      </c>
      <c r="E23" s="155" t="s">
        <v>298</v>
      </c>
      <c r="G23" s="135" t="s">
        <v>274</v>
      </c>
      <c r="H23" s="129">
        <v>970.42700000000002</v>
      </c>
      <c r="I23" s="129">
        <v>238.65299999999999</v>
      </c>
      <c r="J23" s="136">
        <f t="shared" si="1"/>
        <v>3.0662677611427469</v>
      </c>
    </row>
    <row r="24" spans="2:10" x14ac:dyDescent="0.25">
      <c r="B24" s="148" t="s">
        <v>308</v>
      </c>
      <c r="C24" s="149">
        <v>94346.373000000007</v>
      </c>
      <c r="D24" s="149">
        <v>62191.51</v>
      </c>
      <c r="E24" s="157">
        <f t="shared" ref="E24:E30" si="2">C24/D24-1</f>
        <v>0.51702978429049251</v>
      </c>
      <c r="G24" s="135" t="s">
        <v>275</v>
      </c>
      <c r="H24" s="129">
        <v>64.959000000000003</v>
      </c>
      <c r="I24" s="129">
        <v>36.017000000000003</v>
      </c>
      <c r="J24" s="136">
        <f t="shared" si="1"/>
        <v>0.80356498320237657</v>
      </c>
    </row>
    <row r="25" spans="2:10" x14ac:dyDescent="0.25">
      <c r="B25" s="148" t="s">
        <v>309</v>
      </c>
      <c r="C25" s="149">
        <v>40468.313000000002</v>
      </c>
      <c r="D25" s="149">
        <v>26500.516</v>
      </c>
      <c r="E25" s="157">
        <f t="shared" si="2"/>
        <v>0.52707641617242484</v>
      </c>
      <c r="G25" s="135" t="s">
        <v>276</v>
      </c>
      <c r="H25" s="129">
        <v>107.57599999999999</v>
      </c>
      <c r="I25" s="129">
        <v>841.05600000000004</v>
      </c>
      <c r="J25" s="136">
        <f t="shared" si="1"/>
        <v>-0.87209412928508923</v>
      </c>
    </row>
    <row r="26" spans="2:10" x14ac:dyDescent="0.25">
      <c r="B26" s="148" t="s">
        <v>310</v>
      </c>
      <c r="C26" s="149">
        <v>3075.808</v>
      </c>
      <c r="D26" s="149">
        <v>2852.8679999999999</v>
      </c>
      <c r="E26" s="157">
        <f t="shared" si="2"/>
        <v>7.8145921928389317E-2</v>
      </c>
      <c r="G26" s="134" t="s">
        <v>277</v>
      </c>
      <c r="H26" s="126">
        <f>SUM(H22:H25)</f>
        <v>2649.6709999999998</v>
      </c>
      <c r="I26" s="126">
        <f>SUM(I22:I25)</f>
        <v>2415.0340000000001</v>
      </c>
      <c r="J26" s="127">
        <f t="shared" si="1"/>
        <v>9.7156810214680034E-2</v>
      </c>
    </row>
    <row r="27" spans="2:10" x14ac:dyDescent="0.25">
      <c r="B27" s="148" t="s">
        <v>311</v>
      </c>
      <c r="C27" s="149">
        <v>7201.3630000000003</v>
      </c>
      <c r="D27" s="149">
        <v>11891.422</v>
      </c>
      <c r="E27" s="157">
        <f t="shared" si="2"/>
        <v>-0.39440690945119938</v>
      </c>
      <c r="G27" s="134" t="s">
        <v>278</v>
      </c>
      <c r="H27" s="126">
        <f>SUM(H26,H19)</f>
        <v>4484.2179999999998</v>
      </c>
      <c r="I27" s="126">
        <f>SUM(I26,I19)</f>
        <v>4287.4940000000006</v>
      </c>
      <c r="J27" s="127">
        <f t="shared" si="1"/>
        <v>4.5883212897790404E-2</v>
      </c>
    </row>
    <row r="28" spans="2:10" x14ac:dyDescent="0.25">
      <c r="B28" s="148" t="s">
        <v>312</v>
      </c>
      <c r="C28" s="149">
        <v>14693.437</v>
      </c>
      <c r="D28" s="149">
        <v>16730.028999999999</v>
      </c>
      <c r="E28" s="157">
        <f t="shared" si="2"/>
        <v>-0.12173272383448941</v>
      </c>
      <c r="G28" s="134"/>
      <c r="H28" s="126"/>
      <c r="I28" s="126"/>
      <c r="J28" s="127"/>
    </row>
    <row r="29" spans="2:10" x14ac:dyDescent="0.25">
      <c r="B29" s="145" t="s">
        <v>277</v>
      </c>
      <c r="C29" s="146">
        <f>SUM(C24:C28)</f>
        <v>159785.29400000002</v>
      </c>
      <c r="D29" s="146">
        <f>SUM(D24:D28)</f>
        <v>120166.345</v>
      </c>
      <c r="E29" s="147">
        <f t="shared" si="2"/>
        <v>0.3297008742339631</v>
      </c>
      <c r="G29" s="134" t="s">
        <v>279</v>
      </c>
      <c r="H29" s="126"/>
      <c r="I29" s="126"/>
      <c r="J29" s="127"/>
    </row>
    <row r="30" spans="2:10" x14ac:dyDescent="0.25">
      <c r="B30" s="145" t="s">
        <v>278</v>
      </c>
      <c r="C30" s="146">
        <f>C29+C21</f>
        <v>556216.272</v>
      </c>
      <c r="D30" s="146">
        <f>D29+D21</f>
        <v>485522.22699999996</v>
      </c>
      <c r="E30" s="147">
        <f t="shared" si="2"/>
        <v>0.1456041372952428</v>
      </c>
      <c r="G30" s="134" t="s">
        <v>280</v>
      </c>
      <c r="H30" s="126"/>
      <c r="I30" s="126"/>
      <c r="J30" s="127"/>
    </row>
    <row r="31" spans="2:10" x14ac:dyDescent="0.25">
      <c r="B31" s="145" t="s">
        <v>298</v>
      </c>
      <c r="C31" s="149" t="s">
        <v>298</v>
      </c>
      <c r="D31" s="149" t="s">
        <v>298</v>
      </c>
      <c r="E31" s="155" t="s">
        <v>298</v>
      </c>
      <c r="G31" s="135" t="s">
        <v>281</v>
      </c>
      <c r="H31" s="129">
        <v>22.603000000000002</v>
      </c>
      <c r="I31" s="129">
        <v>67.988</v>
      </c>
      <c r="J31" s="136">
        <f>H31/I31-1</f>
        <v>-0.66754427251867976</v>
      </c>
    </row>
    <row r="32" spans="2:10" x14ac:dyDescent="0.25">
      <c r="B32" s="145" t="s">
        <v>279</v>
      </c>
      <c r="C32" s="149" t="s">
        <v>298</v>
      </c>
      <c r="D32" s="149" t="s">
        <v>298</v>
      </c>
      <c r="E32" s="155" t="s">
        <v>298</v>
      </c>
      <c r="G32" s="135" t="s">
        <v>282</v>
      </c>
      <c r="H32" s="129">
        <v>601.04300000000001</v>
      </c>
      <c r="I32" s="129">
        <v>605.36699999999996</v>
      </c>
      <c r="J32" s="136">
        <f>H32/I32-1</f>
        <v>-7.1427745483317873E-3</v>
      </c>
    </row>
    <row r="33" spans="2:10" x14ac:dyDescent="0.25">
      <c r="B33" s="145" t="s">
        <v>285</v>
      </c>
      <c r="C33" s="149" t="s">
        <v>298</v>
      </c>
      <c r="D33" s="149" t="s">
        <v>298</v>
      </c>
      <c r="E33" s="155" t="s">
        <v>298</v>
      </c>
      <c r="G33" s="135" t="s">
        <v>283</v>
      </c>
      <c r="H33" s="129">
        <v>144.43799999999999</v>
      </c>
      <c r="I33" s="129">
        <v>144.43799999999999</v>
      </c>
      <c r="J33" s="136">
        <f>H33/I33-1</f>
        <v>0</v>
      </c>
    </row>
    <row r="34" spans="2:10" x14ac:dyDescent="0.25">
      <c r="B34" s="148" t="s">
        <v>313</v>
      </c>
      <c r="C34" s="149">
        <v>5565.7089999999998</v>
      </c>
      <c r="D34" s="149">
        <v>6831.2730000000001</v>
      </c>
      <c r="E34" s="157">
        <f t="shared" ref="E34:E37" si="3">C34/D34-1</f>
        <v>-0.18526034605848729</v>
      </c>
      <c r="G34" s="135" t="s">
        <v>284</v>
      </c>
      <c r="H34" s="129">
        <v>132.58199999999999</v>
      </c>
      <c r="I34" s="129">
        <v>140.72800000000001</v>
      </c>
      <c r="J34" s="136">
        <f>H34/I34-1</f>
        <v>-5.7884713774089103E-2</v>
      </c>
    </row>
    <row r="35" spans="2:10" x14ac:dyDescent="0.25">
      <c r="B35" s="148" t="s">
        <v>314</v>
      </c>
      <c r="C35" s="149">
        <v>11091.888999999999</v>
      </c>
      <c r="D35" s="149">
        <v>10964.102000000001</v>
      </c>
      <c r="E35" s="157">
        <f t="shared" si="3"/>
        <v>1.1655035679164483E-2</v>
      </c>
      <c r="G35" s="134" t="s">
        <v>320</v>
      </c>
      <c r="H35" s="126">
        <f>SUM(H31:H34)</f>
        <v>900.66599999999994</v>
      </c>
      <c r="I35" s="126">
        <f>SUM(I31:I34)</f>
        <v>958.52099999999996</v>
      </c>
      <c r="J35" s="127">
        <f>H35/I35-1</f>
        <v>-6.035861499122086E-2</v>
      </c>
    </row>
    <row r="36" spans="2:10" x14ac:dyDescent="0.25">
      <c r="B36" s="148" t="s">
        <v>315</v>
      </c>
      <c r="C36" s="149">
        <v>22900.381000000001</v>
      </c>
      <c r="D36" s="149">
        <v>23281.996999999999</v>
      </c>
      <c r="E36" s="157">
        <f t="shared" si="3"/>
        <v>-1.6391033810372768E-2</v>
      </c>
      <c r="G36" s="134"/>
      <c r="H36" s="126"/>
      <c r="I36" s="126"/>
      <c r="J36" s="127"/>
    </row>
    <row r="37" spans="2:10" x14ac:dyDescent="0.25">
      <c r="B37" s="145" t="s">
        <v>287</v>
      </c>
      <c r="C37" s="146">
        <f>SUM(C34:C36)</f>
        <v>39557.978999999999</v>
      </c>
      <c r="D37" s="146">
        <f>SUM(D34:D36)</f>
        <v>41077.372000000003</v>
      </c>
      <c r="E37" s="147">
        <f t="shared" si="3"/>
        <v>-3.6988563922735973E-2</v>
      </c>
      <c r="G37" s="134" t="s">
        <v>285</v>
      </c>
      <c r="H37" s="129"/>
      <c r="I37" s="129"/>
      <c r="J37" s="136"/>
    </row>
    <row r="38" spans="2:10" x14ac:dyDescent="0.25">
      <c r="B38" s="145" t="s">
        <v>298</v>
      </c>
      <c r="C38" s="149" t="s">
        <v>298</v>
      </c>
      <c r="D38" s="149" t="s">
        <v>298</v>
      </c>
      <c r="E38" s="155" t="s">
        <v>298</v>
      </c>
      <c r="G38" s="135" t="s">
        <v>286</v>
      </c>
      <c r="H38" s="129">
        <v>156.63999999999999</v>
      </c>
      <c r="I38" s="129">
        <v>156.63999999999999</v>
      </c>
      <c r="J38" s="136">
        <f>H38/I38-1</f>
        <v>0</v>
      </c>
    </row>
    <row r="39" spans="2:10" x14ac:dyDescent="0.25">
      <c r="B39" s="145" t="s">
        <v>280</v>
      </c>
      <c r="C39" s="149" t="s">
        <v>298</v>
      </c>
      <c r="D39" s="149" t="s">
        <v>298</v>
      </c>
      <c r="E39" s="155" t="s">
        <v>298</v>
      </c>
      <c r="G39" s="134" t="s">
        <v>287</v>
      </c>
      <c r="H39" s="126">
        <f>SUM(H38)</f>
        <v>156.63999999999999</v>
      </c>
      <c r="I39" s="126">
        <f>SUM(I38)</f>
        <v>156.63999999999999</v>
      </c>
      <c r="J39" s="127">
        <f>H39/I39-1</f>
        <v>0</v>
      </c>
    </row>
    <row r="40" spans="2:10" x14ac:dyDescent="0.25">
      <c r="B40" s="148" t="s">
        <v>313</v>
      </c>
      <c r="C40" s="149">
        <v>108128.787</v>
      </c>
      <c r="D40" s="149">
        <v>24542.066999999999</v>
      </c>
      <c r="E40" s="157">
        <f t="shared" ref="E40:E46" si="4">C40/D40-1</f>
        <v>3.4058549347127123</v>
      </c>
      <c r="G40" s="134" t="s">
        <v>288</v>
      </c>
      <c r="H40" s="126">
        <f>SUM(H39,H35)</f>
        <v>1057.306</v>
      </c>
      <c r="I40" s="126">
        <f>SUM(I39,I35)</f>
        <v>1115.1610000000001</v>
      </c>
      <c r="J40" s="127">
        <f>H40/I40-1</f>
        <v>-5.188040112593606E-2</v>
      </c>
    </row>
    <row r="41" spans="2:10" x14ac:dyDescent="0.25">
      <c r="B41" s="148" t="s">
        <v>316</v>
      </c>
      <c r="C41" s="149">
        <v>10324.599</v>
      </c>
      <c r="D41" s="149">
        <v>10623.647000000001</v>
      </c>
      <c r="E41" s="157">
        <f t="shared" si="4"/>
        <v>-2.8149278679911016E-2</v>
      </c>
      <c r="G41" s="135"/>
      <c r="H41" s="126"/>
      <c r="I41" s="126"/>
      <c r="J41" s="127"/>
    </row>
    <row r="42" spans="2:10" x14ac:dyDescent="0.25">
      <c r="B42" s="148" t="s">
        <v>317</v>
      </c>
      <c r="C42" s="149">
        <v>7142.683</v>
      </c>
      <c r="D42" s="149">
        <v>10437.847</v>
      </c>
      <c r="E42" s="157">
        <f t="shared" si="4"/>
        <v>-0.31569383992695044</v>
      </c>
      <c r="G42" s="134" t="s">
        <v>289</v>
      </c>
      <c r="H42" s="129"/>
      <c r="I42" s="129"/>
      <c r="J42" s="136"/>
    </row>
    <row r="43" spans="2:10" x14ac:dyDescent="0.25">
      <c r="B43" s="148" t="s">
        <v>318</v>
      </c>
      <c r="C43" s="149">
        <v>206127.04199999999</v>
      </c>
      <c r="D43" s="149">
        <v>226418.019</v>
      </c>
      <c r="E43" s="157">
        <f t="shared" si="4"/>
        <v>-8.9617324140619847E-2</v>
      </c>
      <c r="G43" s="135" t="s">
        <v>290</v>
      </c>
      <c r="H43" s="129">
        <v>215.70500000000001</v>
      </c>
      <c r="I43" s="129">
        <v>215.70500000000001</v>
      </c>
      <c r="J43" s="136">
        <f t="shared" ref="J43:J48" si="5">H43/I43-1</f>
        <v>0</v>
      </c>
    </row>
    <row r="44" spans="2:10" x14ac:dyDescent="0.25">
      <c r="B44" s="148" t="s">
        <v>319</v>
      </c>
      <c r="C44" s="149">
        <v>511.01100000000002</v>
      </c>
      <c r="D44" s="149">
        <v>511.01100000000002</v>
      </c>
      <c r="E44" s="157">
        <f t="shared" si="4"/>
        <v>0</v>
      </c>
      <c r="G44" s="135" t="s">
        <v>291</v>
      </c>
      <c r="H44" s="129">
        <v>146.755</v>
      </c>
      <c r="I44" s="129">
        <v>146.755</v>
      </c>
      <c r="J44" s="136">
        <f t="shared" si="5"/>
        <v>0</v>
      </c>
    </row>
    <row r="45" spans="2:10" x14ac:dyDescent="0.25">
      <c r="B45" s="145" t="s">
        <v>320</v>
      </c>
      <c r="C45" s="146">
        <f>SUM(C40:C44)</f>
        <v>332234.12199999997</v>
      </c>
      <c r="D45" s="146">
        <f>SUM(D40:D44)</f>
        <v>272532.59100000001</v>
      </c>
      <c r="E45" s="147">
        <f t="shared" si="4"/>
        <v>0.219061987342277</v>
      </c>
      <c r="G45" s="135" t="s">
        <v>292</v>
      </c>
      <c r="H45" s="129">
        <v>1.4419999999999999</v>
      </c>
      <c r="I45" s="129">
        <v>1.4419999999999999</v>
      </c>
      <c r="J45" s="136">
        <f t="shared" si="5"/>
        <v>0</v>
      </c>
    </row>
    <row r="46" spans="2:10" x14ac:dyDescent="0.25">
      <c r="B46" s="145" t="s">
        <v>288</v>
      </c>
      <c r="C46" s="146">
        <f>C45+C37</f>
        <v>371792.10099999997</v>
      </c>
      <c r="D46" s="146">
        <f>D45+D37</f>
        <v>313609.96299999999</v>
      </c>
      <c r="E46" s="147">
        <f t="shared" si="4"/>
        <v>0.18552388273455445</v>
      </c>
      <c r="G46" s="135" t="s">
        <v>293</v>
      </c>
      <c r="H46" s="129">
        <v>1094.896</v>
      </c>
      <c r="I46" s="129">
        <v>1094.896</v>
      </c>
      <c r="J46" s="136">
        <f t="shared" si="5"/>
        <v>0</v>
      </c>
    </row>
    <row r="47" spans="2:10" ht="14.4" thickBot="1" x14ac:dyDescent="0.3">
      <c r="B47" s="158" t="s">
        <v>298</v>
      </c>
      <c r="C47" s="149" t="s">
        <v>298</v>
      </c>
      <c r="D47" s="149" t="s">
        <v>298</v>
      </c>
      <c r="E47" s="155" t="s">
        <v>298</v>
      </c>
      <c r="G47" s="135" t="s">
        <v>294</v>
      </c>
      <c r="H47" s="129">
        <v>1968.114</v>
      </c>
      <c r="I47" s="129">
        <v>1713.5340000000001</v>
      </c>
      <c r="J47" s="136">
        <f t="shared" si="5"/>
        <v>0.1485701480099022</v>
      </c>
    </row>
    <row r="48" spans="2:10" ht="14.4" thickBot="1" x14ac:dyDescent="0.3">
      <c r="B48" s="145" t="s">
        <v>289</v>
      </c>
      <c r="C48" s="149" t="s">
        <v>298</v>
      </c>
      <c r="D48" s="149" t="s">
        <v>298</v>
      </c>
      <c r="E48" s="155" t="s">
        <v>298</v>
      </c>
      <c r="G48" s="137" t="s">
        <v>295</v>
      </c>
      <c r="H48" s="132">
        <f>SUM(H43:H47)</f>
        <v>3426.9120000000003</v>
      </c>
      <c r="I48" s="132">
        <f>SUM(I43:I47)</f>
        <v>3172.3320000000003</v>
      </c>
      <c r="J48" s="133">
        <f t="shared" si="5"/>
        <v>8.0250112535510176E-2</v>
      </c>
    </row>
    <row r="49" spans="2:10" ht="14.4" thickBot="1" x14ac:dyDescent="0.3">
      <c r="B49" s="148" t="s">
        <v>290</v>
      </c>
      <c r="C49" s="149">
        <v>4110.4530000000004</v>
      </c>
      <c r="D49" s="149">
        <v>4038</v>
      </c>
      <c r="E49" s="157">
        <f t="shared" ref="E49:E53" si="6">C49/D49-1</f>
        <v>1.794279346211014E-2</v>
      </c>
    </row>
    <row r="50" spans="2:10" x14ac:dyDescent="0.25">
      <c r="B50" s="148" t="s">
        <v>291</v>
      </c>
      <c r="C50" s="149">
        <v>83971.547999999995</v>
      </c>
      <c r="D50" s="149">
        <v>77500</v>
      </c>
      <c r="E50" s="157">
        <f t="shared" si="6"/>
        <v>8.3503845161290169E-2</v>
      </c>
      <c r="G50" s="321" t="s">
        <v>336</v>
      </c>
      <c r="H50" s="322"/>
      <c r="I50" s="322"/>
      <c r="J50" s="323"/>
    </row>
    <row r="51" spans="2:10" ht="14.4" thickBot="1" x14ac:dyDescent="0.3">
      <c r="B51" s="148" t="s">
        <v>321</v>
      </c>
      <c r="C51" s="149">
        <v>653.58600000000001</v>
      </c>
      <c r="D51" s="149">
        <v>170.75299999999999</v>
      </c>
      <c r="E51" s="157">
        <f t="shared" si="6"/>
        <v>2.8276692063975455</v>
      </c>
      <c r="G51" s="324" t="s">
        <v>337</v>
      </c>
      <c r="H51" s="325"/>
      <c r="I51" s="326"/>
      <c r="J51" s="327"/>
    </row>
    <row r="52" spans="2:10" x14ac:dyDescent="0.25">
      <c r="B52" s="148" t="s">
        <v>322</v>
      </c>
      <c r="C52" s="149">
        <v>95575.146999999997</v>
      </c>
      <c r="D52" s="149">
        <v>90094.910999999993</v>
      </c>
      <c r="E52" s="157">
        <f t="shared" si="6"/>
        <v>6.0827364599982836E-2</v>
      </c>
      <c r="G52" s="186"/>
      <c r="H52" s="187" t="s">
        <v>338</v>
      </c>
      <c r="I52" s="187" t="s">
        <v>339</v>
      </c>
      <c r="J52" s="188"/>
    </row>
    <row r="53" spans="2:10" ht="14.4" thickBot="1" x14ac:dyDescent="0.3">
      <c r="B53" s="148" t="s">
        <v>323</v>
      </c>
      <c r="C53" s="149">
        <v>113.437</v>
      </c>
      <c r="D53" s="149">
        <v>108.887</v>
      </c>
      <c r="E53" s="157">
        <f t="shared" si="6"/>
        <v>4.1786439152515786E-2</v>
      </c>
      <c r="G53" s="189"/>
      <c r="H53" s="190" t="s">
        <v>259</v>
      </c>
      <c r="I53" s="190" t="s">
        <v>259</v>
      </c>
      <c r="J53" s="191"/>
    </row>
    <row r="54" spans="2:10" ht="14.4" thickBot="1" x14ac:dyDescent="0.3">
      <c r="B54" s="159" t="s">
        <v>295</v>
      </c>
      <c r="C54" s="160">
        <f>SUM(C49:C53)</f>
        <v>184424.171</v>
      </c>
      <c r="D54" s="160">
        <f>SUM(D49:D53)</f>
        <v>171912.55099999998</v>
      </c>
      <c r="E54" s="161">
        <f>C54/D54-1</f>
        <v>7.2778979354451101E-2</v>
      </c>
      <c r="G54" s="192"/>
      <c r="H54" s="193"/>
      <c r="I54" s="193"/>
      <c r="J54" s="194"/>
    </row>
    <row r="55" spans="2:10" ht="14.4" thickBot="1" x14ac:dyDescent="0.3">
      <c r="G55" s="192" t="s">
        <v>260</v>
      </c>
      <c r="H55" s="195">
        <v>52849.881000000001</v>
      </c>
      <c r="I55" s="195">
        <v>47469.427000000003</v>
      </c>
      <c r="J55" s="196">
        <f>H55/I55-1</f>
        <v>0.11334566983502881</v>
      </c>
    </row>
    <row r="56" spans="2:10" x14ac:dyDescent="0.25">
      <c r="B56" s="312" t="s">
        <v>324</v>
      </c>
      <c r="C56" s="328"/>
      <c r="D56" s="328"/>
      <c r="E56" s="329"/>
      <c r="G56" s="197" t="s">
        <v>261</v>
      </c>
      <c r="H56" s="198">
        <v>-34610.404000000002</v>
      </c>
      <c r="I56" s="198">
        <v>-32232.764999999999</v>
      </c>
      <c r="J56" s="196"/>
    </row>
    <row r="57" spans="2:10" ht="14.4" thickBot="1" x14ac:dyDescent="0.3">
      <c r="B57" s="314" t="s">
        <v>325</v>
      </c>
      <c r="C57" s="315"/>
      <c r="D57" s="315"/>
      <c r="E57" s="316"/>
      <c r="G57" s="192" t="s">
        <v>340</v>
      </c>
      <c r="H57" s="199">
        <v>4042.3760000000002</v>
      </c>
      <c r="I57" s="199">
        <v>5946.8559999999998</v>
      </c>
      <c r="J57" s="196">
        <f>(H57/I57-1)</f>
        <v>-0.32024989338904453</v>
      </c>
    </row>
    <row r="58" spans="2:10" ht="14.4" thickBot="1" x14ac:dyDescent="0.3">
      <c r="B58" s="162"/>
      <c r="C58" s="163" t="s">
        <v>299</v>
      </c>
      <c r="D58" s="163" t="s">
        <v>300</v>
      </c>
      <c r="E58" s="164"/>
      <c r="G58" s="197" t="s">
        <v>263</v>
      </c>
      <c r="H58" s="198">
        <v>-1293.5619999999999</v>
      </c>
      <c r="I58" s="199">
        <v>-1902.992</v>
      </c>
      <c r="J58" s="196"/>
    </row>
    <row r="59" spans="2:10" ht="14.4" thickBot="1" x14ac:dyDescent="0.3">
      <c r="B59" s="165"/>
      <c r="C59" s="166" t="s">
        <v>259</v>
      </c>
      <c r="D59" s="166" t="s">
        <v>259</v>
      </c>
      <c r="E59" s="167"/>
      <c r="G59" s="192" t="s">
        <v>341</v>
      </c>
      <c r="H59" s="200">
        <f>SUM(H57:H58)</f>
        <v>2748.8140000000003</v>
      </c>
      <c r="I59" s="200">
        <f>SUM(I57:I58)</f>
        <v>4043.8639999999996</v>
      </c>
      <c r="J59" s="201">
        <f>(H59/I59-1)</f>
        <v>-0.32025063157415767</v>
      </c>
    </row>
    <row r="60" spans="2:10" ht="14.4" thickBot="1" x14ac:dyDescent="0.3">
      <c r="B60" s="168"/>
      <c r="C60" s="169"/>
      <c r="D60" s="169"/>
      <c r="E60" s="170"/>
      <c r="G60" s="202" t="s">
        <v>265</v>
      </c>
      <c r="H60" s="211" t="s">
        <v>338</v>
      </c>
      <c r="I60" s="211" t="s">
        <v>266</v>
      </c>
      <c r="J60" s="196"/>
    </row>
    <row r="61" spans="2:10" x14ac:dyDescent="0.25">
      <c r="B61" s="171" t="s">
        <v>260</v>
      </c>
      <c r="C61" s="172">
        <v>42540.017</v>
      </c>
      <c r="D61" s="172">
        <v>30047.055</v>
      </c>
      <c r="E61" s="173">
        <f>C61/D61-1</f>
        <v>0.41577991586862661</v>
      </c>
      <c r="G61" s="203" t="s">
        <v>267</v>
      </c>
      <c r="H61" s="204"/>
      <c r="I61" s="204"/>
      <c r="J61" s="196"/>
    </row>
    <row r="62" spans="2:10" x14ac:dyDescent="0.25">
      <c r="B62" s="174" t="s">
        <v>261</v>
      </c>
      <c r="C62" s="175">
        <v>-34164.267999999996</v>
      </c>
      <c r="D62" s="175">
        <v>-24422.064999999999</v>
      </c>
      <c r="E62" s="173"/>
      <c r="G62" s="203" t="s">
        <v>268</v>
      </c>
      <c r="H62" s="204"/>
      <c r="I62" s="204"/>
      <c r="J62" s="196"/>
    </row>
    <row r="63" spans="2:10" x14ac:dyDescent="0.25">
      <c r="B63" s="171" t="s">
        <v>262</v>
      </c>
      <c r="C63" s="172">
        <v>4023.8090000000002</v>
      </c>
      <c r="D63" s="172">
        <v>2161.9250000000002</v>
      </c>
      <c r="E63" s="173">
        <f>(C63/D63-1)</f>
        <v>0.8612158146096649</v>
      </c>
      <c r="G63" s="205" t="s">
        <v>342</v>
      </c>
      <c r="H63" s="206">
        <v>97682.012000000002</v>
      </c>
      <c r="I63" s="206">
        <v>97685.577000000005</v>
      </c>
      <c r="J63" s="207">
        <f>H63/I63-1</f>
        <v>-3.649464035004879E-5</v>
      </c>
    </row>
    <row r="64" spans="2:10" ht="14.4" thickBot="1" x14ac:dyDescent="0.3">
      <c r="B64" s="174" t="s">
        <v>263</v>
      </c>
      <c r="C64" s="175">
        <v>-1207.143</v>
      </c>
      <c r="D64" s="175">
        <v>-648.577</v>
      </c>
      <c r="E64" s="173"/>
      <c r="G64" s="205" t="s">
        <v>343</v>
      </c>
      <c r="H64" s="206">
        <v>350.779</v>
      </c>
      <c r="I64" s="206">
        <v>368.512</v>
      </c>
      <c r="J64" s="207">
        <f>H64/I64-1</f>
        <v>-4.8120549670024326E-2</v>
      </c>
    </row>
    <row r="65" spans="2:10" ht="14.4" thickBot="1" x14ac:dyDescent="0.3">
      <c r="B65" s="171" t="s">
        <v>302</v>
      </c>
      <c r="C65" s="176">
        <f>SUM(C63:C64)</f>
        <v>2816.6660000000002</v>
      </c>
      <c r="D65" s="176">
        <f>SUM(D63:D64)</f>
        <v>1513.3480000000002</v>
      </c>
      <c r="E65" s="177">
        <f>(C65/D65-1)</f>
        <v>0.86121500144051466</v>
      </c>
      <c r="G65" s="205" t="s">
        <v>344</v>
      </c>
      <c r="H65" s="206">
        <v>0.28699999999999998</v>
      </c>
      <c r="I65" s="206">
        <v>0.32600000000000001</v>
      </c>
      <c r="J65" s="207">
        <f>H65/I65-1</f>
        <v>-0.11963190184049088</v>
      </c>
    </row>
    <row r="66" spans="2:10" ht="14.4" thickBot="1" x14ac:dyDescent="0.3">
      <c r="B66" s="178" t="s">
        <v>265</v>
      </c>
      <c r="C66" s="172" t="s">
        <v>299</v>
      </c>
      <c r="D66" s="172" t="s">
        <v>303</v>
      </c>
      <c r="E66" s="173"/>
      <c r="G66" s="205" t="s">
        <v>310</v>
      </c>
      <c r="H66" s="206">
        <v>4.0430000000000001</v>
      </c>
      <c r="I66" s="206">
        <v>4.7569999999999997</v>
      </c>
      <c r="J66" s="207">
        <f>H66/I66-1</f>
        <v>-0.15009459743535836</v>
      </c>
    </row>
    <row r="67" spans="2:10" x14ac:dyDescent="0.25">
      <c r="B67" s="179" t="s">
        <v>267</v>
      </c>
      <c r="C67" s="175"/>
      <c r="D67" s="175"/>
      <c r="E67" s="173"/>
      <c r="G67" s="203" t="s">
        <v>271</v>
      </c>
      <c r="H67" s="208">
        <f>SUM(H63:H66)</f>
        <v>98037.120999999999</v>
      </c>
      <c r="I67" s="208">
        <f>SUM(I63:I66)</f>
        <v>98059.172000000006</v>
      </c>
      <c r="J67" s="196">
        <f>H67/I67-1</f>
        <v>-2.2487442582119765E-4</v>
      </c>
    </row>
    <row r="68" spans="2:10" x14ac:dyDescent="0.25">
      <c r="B68" s="179" t="s">
        <v>268</v>
      </c>
      <c r="C68" s="175"/>
      <c r="D68" s="175"/>
      <c r="E68" s="173"/>
      <c r="G68" s="203"/>
      <c r="H68" s="208"/>
      <c r="I68" s="208"/>
      <c r="J68" s="196"/>
    </row>
    <row r="69" spans="2:10" x14ac:dyDescent="0.25">
      <c r="B69" s="180" t="s">
        <v>326</v>
      </c>
      <c r="C69" s="175">
        <v>13990.846</v>
      </c>
      <c r="D69" s="175">
        <v>13018.307000000001</v>
      </c>
      <c r="E69" s="181">
        <f>C69/D69-1</f>
        <v>7.4705489738412068E-2</v>
      </c>
      <c r="G69" s="203" t="s">
        <v>272</v>
      </c>
      <c r="H69" s="208"/>
      <c r="I69" s="208"/>
      <c r="J69" s="196"/>
    </row>
    <row r="70" spans="2:10" x14ac:dyDescent="0.25">
      <c r="B70" s="180" t="s">
        <v>327</v>
      </c>
      <c r="C70" s="175">
        <v>16.045000000000002</v>
      </c>
      <c r="D70" s="175">
        <v>21.331</v>
      </c>
      <c r="E70" s="181">
        <f>C70/D70-1</f>
        <v>-0.24780835403872292</v>
      </c>
      <c r="G70" s="205" t="s">
        <v>329</v>
      </c>
      <c r="H70" s="206">
        <v>36918.802000000003</v>
      </c>
      <c r="I70" s="206">
        <v>32000.674999999999</v>
      </c>
      <c r="J70" s="207">
        <f t="shared" ref="J70:J76" si="7">H70/I70-1</f>
        <v>0.15368822688896411</v>
      </c>
    </row>
    <row r="71" spans="2:10" x14ac:dyDescent="0.25">
      <c r="B71" s="180" t="s">
        <v>328</v>
      </c>
      <c r="C71" s="175">
        <v>8.3780000000000001</v>
      </c>
      <c r="D71" s="175">
        <v>13.074999999999999</v>
      </c>
      <c r="E71" s="181">
        <f>C71/D71-1</f>
        <v>-0.35923518164435941</v>
      </c>
      <c r="G71" s="205" t="s">
        <v>309</v>
      </c>
      <c r="H71" s="206">
        <v>18581.256000000001</v>
      </c>
      <c r="I71" s="206">
        <v>14078.9</v>
      </c>
      <c r="J71" s="207">
        <f t="shared" si="7"/>
        <v>0.31979458622477619</v>
      </c>
    </row>
    <row r="72" spans="2:10" x14ac:dyDescent="0.25">
      <c r="B72" s="179" t="s">
        <v>271</v>
      </c>
      <c r="C72" s="172">
        <f>SUM(C69:C71)</f>
        <v>14015.269</v>
      </c>
      <c r="D72" s="172">
        <f>SUM(D69:D71)</f>
        <v>13052.713000000002</v>
      </c>
      <c r="E72" s="173">
        <f>C72/D72-1</f>
        <v>7.3743749671045355E-2</v>
      </c>
      <c r="G72" s="205" t="s">
        <v>310</v>
      </c>
      <c r="H72" s="206">
        <v>1311.124</v>
      </c>
      <c r="I72" s="206">
        <v>587.85199999999998</v>
      </c>
      <c r="J72" s="207">
        <f t="shared" si="7"/>
        <v>1.2303641052509815</v>
      </c>
    </row>
    <row r="73" spans="2:10" x14ac:dyDescent="0.25">
      <c r="B73" s="179"/>
      <c r="C73" s="172"/>
      <c r="D73" s="172"/>
      <c r="E73" s="173"/>
      <c r="G73" s="205" t="s">
        <v>345</v>
      </c>
      <c r="H73" s="206">
        <v>1629.893</v>
      </c>
      <c r="I73" s="206">
        <v>1829.893</v>
      </c>
      <c r="J73" s="207">
        <f t="shared" si="7"/>
        <v>-0.10929600801795514</v>
      </c>
    </row>
    <row r="74" spans="2:10" x14ac:dyDescent="0.25">
      <c r="B74" s="179" t="s">
        <v>272</v>
      </c>
      <c r="C74" s="175"/>
      <c r="D74" s="175"/>
      <c r="E74" s="181"/>
      <c r="G74" s="205" t="s">
        <v>312</v>
      </c>
      <c r="H74" s="206">
        <v>63920.391000000003</v>
      </c>
      <c r="I74" s="206">
        <v>69103.716</v>
      </c>
      <c r="J74" s="207">
        <f t="shared" si="7"/>
        <v>-7.500790550829417E-2</v>
      </c>
    </row>
    <row r="75" spans="2:10" x14ac:dyDescent="0.25">
      <c r="B75" s="180" t="s">
        <v>329</v>
      </c>
      <c r="C75" s="175">
        <v>11544.478999999999</v>
      </c>
      <c r="D75" s="175">
        <v>8100.73</v>
      </c>
      <c r="E75" s="181">
        <f t="shared" ref="E75:E80" si="8">C75/D75-1</f>
        <v>0.42511588461780603</v>
      </c>
      <c r="G75" s="203" t="s">
        <v>277</v>
      </c>
      <c r="H75" s="208">
        <f>SUM(H70:H74)</f>
        <v>122361.46600000001</v>
      </c>
      <c r="I75" s="208">
        <f>SUM(I70:I74)</f>
        <v>117601.03599999999</v>
      </c>
      <c r="J75" s="196">
        <f t="shared" si="7"/>
        <v>4.0479490333741763E-2</v>
      </c>
    </row>
    <row r="76" spans="2:10" x14ac:dyDescent="0.25">
      <c r="B76" s="180" t="s">
        <v>309</v>
      </c>
      <c r="C76" s="175">
        <v>7896.0110000000004</v>
      </c>
      <c r="D76" s="175">
        <v>4053.3389999999999</v>
      </c>
      <c r="E76" s="181">
        <f t="shared" si="8"/>
        <v>0.94802630621322326</v>
      </c>
      <c r="G76" s="203" t="s">
        <v>278</v>
      </c>
      <c r="H76" s="208">
        <f>H75+H67</f>
        <v>220398.587</v>
      </c>
      <c r="I76" s="208">
        <f>I75+I67</f>
        <v>215660.20799999998</v>
      </c>
      <c r="J76" s="196">
        <f t="shared" si="7"/>
        <v>2.1971503430989969E-2</v>
      </c>
    </row>
    <row r="77" spans="2:10" x14ac:dyDescent="0.25">
      <c r="B77" s="182" t="s">
        <v>310</v>
      </c>
      <c r="C77" s="175">
        <v>445.74299999999999</v>
      </c>
      <c r="D77" s="175">
        <v>657.37800000000004</v>
      </c>
      <c r="E77" s="181">
        <f t="shared" si="8"/>
        <v>-0.32193806303222805</v>
      </c>
      <c r="G77" s="203"/>
      <c r="H77" s="208"/>
      <c r="I77" s="208"/>
      <c r="J77" s="196"/>
    </row>
    <row r="78" spans="2:10" x14ac:dyDescent="0.25">
      <c r="B78" s="180" t="s">
        <v>312</v>
      </c>
      <c r="C78" s="175">
        <v>23841.633999999998</v>
      </c>
      <c r="D78" s="175">
        <v>17824.131000000001</v>
      </c>
      <c r="E78" s="181">
        <f t="shared" si="8"/>
        <v>0.33760428488771743</v>
      </c>
      <c r="G78" s="203" t="s">
        <v>279</v>
      </c>
      <c r="H78" s="208"/>
      <c r="I78" s="208"/>
      <c r="J78" s="196"/>
    </row>
    <row r="79" spans="2:10" x14ac:dyDescent="0.25">
      <c r="B79" s="179" t="s">
        <v>277</v>
      </c>
      <c r="C79" s="172">
        <f>SUM(C75:C78)</f>
        <v>43727.866999999998</v>
      </c>
      <c r="D79" s="172">
        <f>SUM(D75:D78)</f>
        <v>30635.578000000001</v>
      </c>
      <c r="E79" s="173">
        <f t="shared" si="8"/>
        <v>0.42735570388128452</v>
      </c>
      <c r="G79" s="203" t="s">
        <v>285</v>
      </c>
      <c r="H79" s="208"/>
      <c r="I79" s="208"/>
      <c r="J79" s="196"/>
    </row>
    <row r="80" spans="2:10" x14ac:dyDescent="0.25">
      <c r="B80" s="179" t="s">
        <v>330</v>
      </c>
      <c r="C80" s="172">
        <f>C79+C72</f>
        <v>57743.135999999999</v>
      </c>
      <c r="D80" s="172">
        <f>D79+D72</f>
        <v>43688.291000000005</v>
      </c>
      <c r="E80" s="173">
        <f t="shared" si="8"/>
        <v>0.3217073654815199</v>
      </c>
      <c r="G80" s="205" t="s">
        <v>346</v>
      </c>
      <c r="H80" s="206">
        <v>183.14099999999999</v>
      </c>
      <c r="I80" s="206">
        <v>177.14400000000001</v>
      </c>
      <c r="J80" s="207">
        <f>H80/I80-1</f>
        <v>3.3853813846362213E-2</v>
      </c>
    </row>
    <row r="81" spans="2:10" x14ac:dyDescent="0.25">
      <c r="B81" s="179"/>
      <c r="C81" s="175"/>
      <c r="D81" s="175"/>
      <c r="E81" s="173"/>
      <c r="G81" s="205" t="s">
        <v>314</v>
      </c>
      <c r="H81" s="206">
        <v>1550.271</v>
      </c>
      <c r="I81" s="206">
        <v>1327.97</v>
      </c>
      <c r="J81" s="207">
        <f>H81/I81-1</f>
        <v>0.16739911293176801</v>
      </c>
    </row>
    <row r="82" spans="2:10" x14ac:dyDescent="0.25">
      <c r="B82" s="179" t="s">
        <v>279</v>
      </c>
      <c r="C82" s="175"/>
      <c r="D82" s="175"/>
      <c r="E82" s="173"/>
      <c r="G82" s="205" t="s">
        <v>315</v>
      </c>
      <c r="H82" s="206">
        <v>10443.073</v>
      </c>
      <c r="I82" s="206">
        <v>10443.073</v>
      </c>
      <c r="J82" s="207">
        <f>H82/I82-1</f>
        <v>0</v>
      </c>
    </row>
    <row r="83" spans="2:10" x14ac:dyDescent="0.25">
      <c r="B83" s="179" t="s">
        <v>285</v>
      </c>
      <c r="C83" s="175"/>
      <c r="D83" s="175"/>
      <c r="E83" s="173"/>
      <c r="G83" s="203" t="s">
        <v>287</v>
      </c>
      <c r="H83" s="208">
        <f>SUM(H80:H82)</f>
        <v>12176.485000000001</v>
      </c>
      <c r="I83" s="208">
        <f>SUM(I80:I82)</f>
        <v>11948.187</v>
      </c>
      <c r="J83" s="196">
        <f>H83/I83-1</f>
        <v>1.9107334024819123E-2</v>
      </c>
    </row>
    <row r="84" spans="2:10" x14ac:dyDescent="0.25">
      <c r="B84" s="180" t="s">
        <v>331</v>
      </c>
      <c r="C84" s="175">
        <v>7095.4979999999996</v>
      </c>
      <c r="D84" s="175">
        <v>6596.0829999999996</v>
      </c>
      <c r="E84" s="181">
        <f>C84/D84-1</f>
        <v>7.5713874431234451E-2</v>
      </c>
      <c r="G84" s="205"/>
      <c r="H84" s="208"/>
      <c r="I84" s="208"/>
      <c r="J84" s="196"/>
    </row>
    <row r="85" spans="2:10" x14ac:dyDescent="0.25">
      <c r="B85" s="180" t="s">
        <v>332</v>
      </c>
      <c r="C85" s="175">
        <v>758.24</v>
      </c>
      <c r="D85" s="175">
        <v>758.24</v>
      </c>
      <c r="E85" s="181">
        <f>C85/D85-1</f>
        <v>0</v>
      </c>
      <c r="G85" s="203" t="s">
        <v>280</v>
      </c>
      <c r="H85" s="206"/>
      <c r="I85" s="206"/>
      <c r="J85" s="207"/>
    </row>
    <row r="86" spans="2:10" x14ac:dyDescent="0.25">
      <c r="B86" s="180" t="s">
        <v>314</v>
      </c>
      <c r="C86" s="175">
        <v>767.28899999999999</v>
      </c>
      <c r="D86" s="175">
        <v>668.01700000000005</v>
      </c>
      <c r="E86" s="181">
        <f>C86/D86-1</f>
        <v>0.14860699652853127</v>
      </c>
      <c r="G86" s="205" t="s">
        <v>347</v>
      </c>
      <c r="H86" s="206">
        <v>30037.297999999999</v>
      </c>
      <c r="I86" s="206">
        <v>31309.343000000001</v>
      </c>
      <c r="J86" s="207">
        <f t="shared" ref="J86:J94" si="9">H86/I86-1</f>
        <v>-4.0628287856439571E-2</v>
      </c>
    </row>
    <row r="87" spans="2:10" x14ac:dyDescent="0.25">
      <c r="B87" s="180" t="s">
        <v>333</v>
      </c>
      <c r="C87" s="175">
        <v>3.4329999999999998</v>
      </c>
      <c r="D87" s="175">
        <v>4.8899999999999997</v>
      </c>
      <c r="E87" s="181">
        <f>C87/D87-1</f>
        <v>-0.29795501022494886</v>
      </c>
      <c r="G87" s="205" t="s">
        <v>346</v>
      </c>
      <c r="H87" s="206">
        <v>5.2999999999999999E-2</v>
      </c>
      <c r="I87" s="206">
        <v>5.0999999999999997E-2</v>
      </c>
      <c r="J87" s="207">
        <f t="shared" si="9"/>
        <v>3.9215686274509887E-2</v>
      </c>
    </row>
    <row r="88" spans="2:10" x14ac:dyDescent="0.25">
      <c r="B88" s="179" t="s">
        <v>287</v>
      </c>
      <c r="C88" s="172">
        <f>SUM(C84:C87)</f>
        <v>8624.4600000000009</v>
      </c>
      <c r="D88" s="172">
        <f>SUM(D84:D87)</f>
        <v>8027.23</v>
      </c>
      <c r="E88" s="173">
        <f>C88/D88-1</f>
        <v>7.4400509266584036E-2</v>
      </c>
      <c r="G88" s="205" t="s">
        <v>316</v>
      </c>
      <c r="H88" s="206">
        <v>7312.4290000000001</v>
      </c>
      <c r="I88" s="206">
        <v>8740.2939999999999</v>
      </c>
      <c r="J88" s="207">
        <f t="shared" si="9"/>
        <v>-0.16336578609369434</v>
      </c>
    </row>
    <row r="89" spans="2:10" x14ac:dyDescent="0.25">
      <c r="B89" s="179"/>
      <c r="C89" s="172"/>
      <c r="D89" s="172"/>
      <c r="E89" s="173"/>
      <c r="G89" s="205" t="s">
        <v>317</v>
      </c>
      <c r="H89" s="206">
        <v>1716.1869999999999</v>
      </c>
      <c r="I89" s="206">
        <v>1933.364</v>
      </c>
      <c r="J89" s="207">
        <f t="shared" si="9"/>
        <v>-0.11233114923004672</v>
      </c>
    </row>
    <row r="90" spans="2:10" x14ac:dyDescent="0.25">
      <c r="B90" s="179" t="s">
        <v>280</v>
      </c>
      <c r="C90" s="175"/>
      <c r="D90" s="175"/>
      <c r="E90" s="173"/>
      <c r="G90" s="205" t="s">
        <v>314</v>
      </c>
      <c r="H90" s="206">
        <v>0</v>
      </c>
      <c r="I90" s="206">
        <v>200.20500000000001</v>
      </c>
      <c r="J90" s="207">
        <f t="shared" si="9"/>
        <v>-1</v>
      </c>
    </row>
    <row r="91" spans="2:10" x14ac:dyDescent="0.25">
      <c r="B91" s="180" t="s">
        <v>331</v>
      </c>
      <c r="C91" s="175">
        <v>8932.7160000000003</v>
      </c>
      <c r="D91" s="175">
        <v>3884.2689999999998</v>
      </c>
      <c r="E91" s="181">
        <f t="shared" ref="E91:E96" si="10">C91/D91-1</f>
        <v>1.2997161113197877</v>
      </c>
      <c r="G91" s="205" t="s">
        <v>348</v>
      </c>
      <c r="H91" s="206">
        <v>1162.1220000000001</v>
      </c>
      <c r="I91" s="206">
        <v>1866.384</v>
      </c>
      <c r="J91" s="207">
        <f t="shared" si="9"/>
        <v>-0.37734035439652291</v>
      </c>
    </row>
    <row r="92" spans="2:10" x14ac:dyDescent="0.25">
      <c r="B92" s="180" t="s">
        <v>316</v>
      </c>
      <c r="C92" s="175">
        <v>1209.297</v>
      </c>
      <c r="D92" s="175">
        <v>110.29600000000001</v>
      </c>
      <c r="E92" s="181">
        <f t="shared" si="10"/>
        <v>9.9641056792630742</v>
      </c>
      <c r="G92" s="205" t="s">
        <v>318</v>
      </c>
      <c r="H92" s="206">
        <v>75065.808000000005</v>
      </c>
      <c r="I92" s="206">
        <v>69682.989000000001</v>
      </c>
      <c r="J92" s="207">
        <f t="shared" si="9"/>
        <v>7.7247246096174171E-2</v>
      </c>
    </row>
    <row r="93" spans="2:10" x14ac:dyDescent="0.25">
      <c r="B93" s="180" t="s">
        <v>318</v>
      </c>
      <c r="C93" s="175">
        <v>23462.297999999999</v>
      </c>
      <c r="D93" s="175">
        <v>18030.034</v>
      </c>
      <c r="E93" s="181">
        <f t="shared" si="10"/>
        <v>0.30128972579863134</v>
      </c>
      <c r="G93" s="203" t="s">
        <v>320</v>
      </c>
      <c r="H93" s="208">
        <f>SUM(H86:H92)</f>
        <v>115293.897</v>
      </c>
      <c r="I93" s="208">
        <f>SUM(I86:I92)</f>
        <v>113732.63</v>
      </c>
      <c r="J93" s="196">
        <f t="shared" si="9"/>
        <v>1.3727520413446825E-2</v>
      </c>
    </row>
    <row r="94" spans="2:10" x14ac:dyDescent="0.25">
      <c r="B94" s="180" t="s">
        <v>333</v>
      </c>
      <c r="C94" s="175">
        <v>1.857</v>
      </c>
      <c r="D94" s="175">
        <v>0.108</v>
      </c>
      <c r="E94" s="181">
        <f t="shared" si="10"/>
        <v>16.194444444444443</v>
      </c>
      <c r="G94" s="203" t="s">
        <v>288</v>
      </c>
      <c r="H94" s="208">
        <f>H93+H83</f>
        <v>127470.382</v>
      </c>
      <c r="I94" s="208">
        <f>I93+I83</f>
        <v>125680.81700000001</v>
      </c>
      <c r="J94" s="196">
        <f t="shared" si="9"/>
        <v>1.4238966953882715E-2</v>
      </c>
    </row>
    <row r="95" spans="2:10" x14ac:dyDescent="0.25">
      <c r="B95" s="179" t="s">
        <v>320</v>
      </c>
      <c r="C95" s="172">
        <f>SUM(C91:C94)</f>
        <v>33606.168000000005</v>
      </c>
      <c r="D95" s="172">
        <f>SUM(D91:D94)</f>
        <v>22024.706999999999</v>
      </c>
      <c r="E95" s="173">
        <f t="shared" si="10"/>
        <v>0.52583950378999389</v>
      </c>
      <c r="G95" s="203"/>
      <c r="H95" s="208"/>
      <c r="I95" s="208"/>
      <c r="J95" s="196"/>
    </row>
    <row r="96" spans="2:10" x14ac:dyDescent="0.25">
      <c r="B96" s="179" t="s">
        <v>334</v>
      </c>
      <c r="C96" s="172">
        <f>C95+C88</f>
        <v>42230.628000000004</v>
      </c>
      <c r="D96" s="172">
        <f>D95+D88</f>
        <v>30051.936999999998</v>
      </c>
      <c r="E96" s="173">
        <f t="shared" si="10"/>
        <v>0.40525477608980776</v>
      </c>
      <c r="G96" s="203" t="s">
        <v>289</v>
      </c>
      <c r="H96" s="206"/>
      <c r="I96" s="206"/>
      <c r="J96" s="196"/>
    </row>
    <row r="97" spans="2:10" x14ac:dyDescent="0.25">
      <c r="B97" s="179"/>
      <c r="C97" s="175"/>
      <c r="D97" s="175"/>
      <c r="E97" s="173"/>
      <c r="G97" s="205" t="s">
        <v>290</v>
      </c>
      <c r="H97" s="206">
        <v>1095.191</v>
      </c>
      <c r="I97" s="206">
        <v>1095.191</v>
      </c>
      <c r="J97" s="207">
        <f>H97/I97-1</f>
        <v>0</v>
      </c>
    </row>
    <row r="98" spans="2:10" x14ac:dyDescent="0.25">
      <c r="B98" s="179" t="s">
        <v>289</v>
      </c>
      <c r="C98" s="175"/>
      <c r="D98" s="175"/>
      <c r="E98" s="173"/>
      <c r="G98" s="205" t="s">
        <v>291</v>
      </c>
      <c r="H98" s="206">
        <v>47447.029000000002</v>
      </c>
      <c r="I98" s="206">
        <v>47447.029000000002</v>
      </c>
      <c r="J98" s="207">
        <f>H98/I98-1</f>
        <v>0</v>
      </c>
    </row>
    <row r="99" spans="2:10" ht="14.4" thickBot="1" x14ac:dyDescent="0.3">
      <c r="B99" s="180" t="s">
        <v>290</v>
      </c>
      <c r="C99" s="175">
        <v>939.101</v>
      </c>
      <c r="D99" s="175">
        <v>939.101</v>
      </c>
      <c r="E99" s="181">
        <f t="shared" ref="E99:E104" si="11">C99/D99-1</f>
        <v>0</v>
      </c>
      <c r="G99" s="205" t="s">
        <v>322</v>
      </c>
      <c r="H99" s="209">
        <v>44385.985000000001</v>
      </c>
      <c r="I99" s="209">
        <v>41437.171000000002</v>
      </c>
      <c r="J99" s="207">
        <f>H99/I99-1</f>
        <v>7.1163497141250254E-2</v>
      </c>
    </row>
    <row r="100" spans="2:10" ht="14.4" thickBot="1" x14ac:dyDescent="0.3">
      <c r="B100" s="180" t="s">
        <v>291</v>
      </c>
      <c r="C100" s="175">
        <v>272.34399999999999</v>
      </c>
      <c r="D100" s="175">
        <v>272.34399999999999</v>
      </c>
      <c r="E100" s="181">
        <f t="shared" si="11"/>
        <v>0</v>
      </c>
      <c r="G100" s="210" t="s">
        <v>295</v>
      </c>
      <c r="H100" s="200">
        <f>SUM(H97:H99)</f>
        <v>92928.205000000002</v>
      </c>
      <c r="I100" s="200">
        <f>SUM(I97:I99)</f>
        <v>89979.391000000003</v>
      </c>
      <c r="J100" s="201">
        <f>H100/I100-1</f>
        <v>3.2772104447784001E-2</v>
      </c>
    </row>
    <row r="101" spans="2:10" ht="14.4" thickBot="1" x14ac:dyDescent="0.3">
      <c r="B101" s="180" t="s">
        <v>335</v>
      </c>
      <c r="C101" s="175">
        <v>3436.348</v>
      </c>
      <c r="D101" s="175">
        <v>3436.348</v>
      </c>
      <c r="E101" s="181">
        <f t="shared" si="11"/>
        <v>0</v>
      </c>
    </row>
    <row r="102" spans="2:10" x14ac:dyDescent="0.25">
      <c r="B102" s="180" t="s">
        <v>321</v>
      </c>
      <c r="C102" s="175">
        <v>153.22</v>
      </c>
      <c r="D102" s="175">
        <v>153.22</v>
      </c>
      <c r="E102" s="181">
        <f t="shared" si="11"/>
        <v>0</v>
      </c>
      <c r="G102" s="312" t="s">
        <v>349</v>
      </c>
      <c r="H102" s="312"/>
      <c r="I102" s="312"/>
      <c r="J102" s="313"/>
    </row>
    <row r="103" spans="2:10" ht="14.4" thickBot="1" x14ac:dyDescent="0.3">
      <c r="B103" s="183" t="s">
        <v>322</v>
      </c>
      <c r="C103" s="175">
        <v>10711.495000000001</v>
      </c>
      <c r="D103" s="175">
        <v>8835.3410000000003</v>
      </c>
      <c r="E103" s="181">
        <f t="shared" si="11"/>
        <v>0.21234652969251555</v>
      </c>
      <c r="G103" s="314" t="s">
        <v>369</v>
      </c>
      <c r="H103" s="314"/>
      <c r="I103" s="314"/>
      <c r="J103" s="330"/>
    </row>
    <row r="104" spans="2:10" ht="14.4" thickBot="1" x14ac:dyDescent="0.3">
      <c r="B104" s="184" t="s">
        <v>295</v>
      </c>
      <c r="C104" s="176">
        <f>SUM(C99:C103)</f>
        <v>15512.508000000002</v>
      </c>
      <c r="D104" s="176">
        <f>SUM(D99:D103)</f>
        <v>13636.353999999999</v>
      </c>
      <c r="E104" s="185">
        <f t="shared" si="11"/>
        <v>0.13758472389320509</v>
      </c>
      <c r="G104" s="162"/>
      <c r="H104" s="163" t="s">
        <v>257</v>
      </c>
      <c r="I104" s="163" t="s">
        <v>258</v>
      </c>
      <c r="J104" s="164"/>
    </row>
    <row r="105" spans="2:10" ht="14.4" thickBot="1" x14ac:dyDescent="0.3">
      <c r="G105" s="234"/>
      <c r="H105" s="235" t="s">
        <v>370</v>
      </c>
      <c r="I105" s="235" t="s">
        <v>370</v>
      </c>
      <c r="J105" s="236"/>
    </row>
    <row r="106" spans="2:10" x14ac:dyDescent="0.25">
      <c r="B106" s="317" t="s">
        <v>403</v>
      </c>
      <c r="C106" s="317"/>
      <c r="D106" s="317"/>
      <c r="E106" s="318"/>
      <c r="G106" s="237"/>
      <c r="H106" s="238"/>
      <c r="I106" s="238"/>
      <c r="J106" s="194"/>
    </row>
    <row r="107" spans="2:10" ht="14.4" thickBot="1" x14ac:dyDescent="0.3">
      <c r="B107" s="319" t="s">
        <v>297</v>
      </c>
      <c r="C107" s="319"/>
      <c r="D107" s="319"/>
      <c r="E107" s="320"/>
      <c r="G107" s="239" t="s">
        <v>260</v>
      </c>
      <c r="H107" s="240">
        <v>2565</v>
      </c>
      <c r="I107" s="241">
        <v>2272</v>
      </c>
      <c r="J107" s="196">
        <f>H107/I107-1</f>
        <v>0.12896126760563376</v>
      </c>
    </row>
    <row r="108" spans="2:10" x14ac:dyDescent="0.25">
      <c r="B108" s="256"/>
      <c r="C108" s="213" t="s">
        <v>299</v>
      </c>
      <c r="D108" s="213" t="s">
        <v>300</v>
      </c>
      <c r="E108" s="257"/>
      <c r="G108" s="239" t="s">
        <v>340</v>
      </c>
      <c r="H108" s="240">
        <v>516</v>
      </c>
      <c r="I108" s="241">
        <v>567</v>
      </c>
      <c r="J108" s="196">
        <f>H108/I108-1</f>
        <v>-8.9947089947089998E-2</v>
      </c>
    </row>
    <row r="109" spans="2:10" ht="14.4" thickBot="1" x14ac:dyDescent="0.3">
      <c r="B109" s="258"/>
      <c r="C109" s="259" t="s">
        <v>259</v>
      </c>
      <c r="D109" s="259" t="s">
        <v>259</v>
      </c>
      <c r="E109" s="260"/>
      <c r="G109" s="242" t="s">
        <v>371</v>
      </c>
      <c r="H109" s="243">
        <v>-186</v>
      </c>
      <c r="I109" s="223">
        <v>-232</v>
      </c>
      <c r="J109" s="196"/>
    </row>
    <row r="110" spans="2:10" ht="14.4" thickBot="1" x14ac:dyDescent="0.3">
      <c r="B110" s="261"/>
      <c r="C110" s="262"/>
      <c r="D110" s="262"/>
      <c r="E110" s="263"/>
      <c r="G110" s="239" t="s">
        <v>302</v>
      </c>
      <c r="H110" s="176">
        <f>SUM(H108:H109)</f>
        <v>330</v>
      </c>
      <c r="I110" s="176">
        <f>SUM(I108:I109)</f>
        <v>335</v>
      </c>
      <c r="J110" s="201">
        <f>H110/I110-1</f>
        <v>-1.4925373134328401E-2</v>
      </c>
    </row>
    <row r="111" spans="2:10" ht="14.4" thickBot="1" x14ac:dyDescent="0.3">
      <c r="B111" s="264" t="s">
        <v>260</v>
      </c>
      <c r="C111" s="199">
        <v>96245.377999999997</v>
      </c>
      <c r="D111" s="199">
        <v>85587.510999999999</v>
      </c>
      <c r="E111" s="173">
        <f>C111/D111-1</f>
        <v>0.12452596033549801</v>
      </c>
      <c r="G111" s="244" t="s">
        <v>372</v>
      </c>
      <c r="H111" s="245">
        <v>-42</v>
      </c>
      <c r="I111" s="246">
        <v>-4</v>
      </c>
      <c r="J111" s="247"/>
    </row>
    <row r="112" spans="2:10" ht="14.4" thickBot="1" x14ac:dyDescent="0.3">
      <c r="B112" s="265" t="s">
        <v>261</v>
      </c>
      <c r="C112" s="266">
        <v>-49545.98</v>
      </c>
      <c r="D112" s="266">
        <v>-46222.004000000001</v>
      </c>
      <c r="E112" s="173"/>
      <c r="G112" s="248" t="s">
        <v>373</v>
      </c>
      <c r="H112" s="176">
        <f>SUM(H110:H111)</f>
        <v>288</v>
      </c>
      <c r="I112" s="176">
        <f>SUM(I110:I111)</f>
        <v>331</v>
      </c>
      <c r="J112" s="201">
        <f>H112/I112-1</f>
        <v>-0.12990936555891242</v>
      </c>
    </row>
    <row r="113" spans="2:10" ht="14.4" thickBot="1" x14ac:dyDescent="0.3">
      <c r="B113" s="264" t="s">
        <v>404</v>
      </c>
      <c r="C113" s="199">
        <v>20866.631000000001</v>
      </c>
      <c r="D113" s="199">
        <v>14126.611000000001</v>
      </c>
      <c r="E113" s="173">
        <f>C113/D113-1</f>
        <v>0.47711514106249542</v>
      </c>
      <c r="G113" s="249" t="s">
        <v>265</v>
      </c>
      <c r="H113" s="250" t="s">
        <v>257</v>
      </c>
      <c r="I113" s="250" t="s">
        <v>266</v>
      </c>
      <c r="J113" s="196"/>
    </row>
    <row r="114" spans="2:10" ht="14.4" thickBot="1" x14ac:dyDescent="0.3">
      <c r="B114" s="265" t="s">
        <v>263</v>
      </c>
      <c r="C114" s="266">
        <v>-1826.7739999999999</v>
      </c>
      <c r="D114" s="266">
        <v>-659.11800000000005</v>
      </c>
      <c r="E114" s="173"/>
      <c r="G114" s="251" t="s">
        <v>267</v>
      </c>
      <c r="H114" s="252"/>
      <c r="I114" s="252"/>
      <c r="J114" s="196"/>
    </row>
    <row r="115" spans="2:10" ht="14.4" thickBot="1" x14ac:dyDescent="0.3">
      <c r="B115" s="267" t="s">
        <v>405</v>
      </c>
      <c r="C115" s="268">
        <f>SUM(C113:C114)</f>
        <v>19039.857</v>
      </c>
      <c r="D115" s="268">
        <f>SUM(D113:D114)</f>
        <v>13467.493</v>
      </c>
      <c r="E115" s="185">
        <f>C115/D115-1</f>
        <v>0.41376401680698849</v>
      </c>
      <c r="G115" s="251" t="s">
        <v>268</v>
      </c>
      <c r="H115" s="252"/>
      <c r="I115" s="252"/>
      <c r="J115" s="207"/>
    </row>
    <row r="116" spans="2:10" x14ac:dyDescent="0.25">
      <c r="B116" s="269" t="s">
        <v>406</v>
      </c>
      <c r="C116" s="270"/>
      <c r="D116" s="199"/>
      <c r="E116" s="173"/>
      <c r="G116" s="253" t="s">
        <v>361</v>
      </c>
      <c r="H116" s="252">
        <v>2191</v>
      </c>
      <c r="I116" s="252">
        <v>2214</v>
      </c>
      <c r="J116" s="207">
        <f t="shared" ref="J116:J122" si="12">H116/I116-1</f>
        <v>-1.0388437217705548E-2</v>
      </c>
    </row>
    <row r="117" spans="2:10" x14ac:dyDescent="0.25">
      <c r="B117" s="264" t="s">
        <v>407</v>
      </c>
      <c r="C117" s="270">
        <v>8695.0849999999991</v>
      </c>
      <c r="D117" s="199">
        <v>6638.1620000000003</v>
      </c>
      <c r="E117" s="271">
        <f>(C117/D117-1)</f>
        <v>0.30986333265141752</v>
      </c>
      <c r="G117" s="253" t="s">
        <v>374</v>
      </c>
      <c r="H117" s="252">
        <v>188</v>
      </c>
      <c r="I117" s="252">
        <v>189</v>
      </c>
      <c r="J117" s="207">
        <f t="shared" si="12"/>
        <v>-5.2910052910053462E-3</v>
      </c>
    </row>
    <row r="118" spans="2:10" ht="14.4" thickBot="1" x14ac:dyDescent="0.3">
      <c r="B118" s="272" t="s">
        <v>408</v>
      </c>
      <c r="C118" s="273">
        <v>10126.207</v>
      </c>
      <c r="D118" s="273">
        <v>6324.1880000000001</v>
      </c>
      <c r="E118" s="274">
        <f>C118/D118-1</f>
        <v>0.60118690336213909</v>
      </c>
      <c r="G118" s="253" t="s">
        <v>327</v>
      </c>
      <c r="H118" s="252">
        <v>1399</v>
      </c>
      <c r="I118" s="252">
        <v>1109</v>
      </c>
      <c r="J118" s="207">
        <f t="shared" si="12"/>
        <v>0.26149684400360695</v>
      </c>
    </row>
    <row r="119" spans="2:10" ht="14.4" thickBot="1" x14ac:dyDescent="0.3">
      <c r="B119" s="275" t="s">
        <v>265</v>
      </c>
      <c r="C119" s="199" t="s">
        <v>299</v>
      </c>
      <c r="D119" s="199" t="s">
        <v>303</v>
      </c>
      <c r="E119" s="173"/>
      <c r="G119" s="253" t="s">
        <v>375</v>
      </c>
      <c r="H119" s="229">
        <v>3576</v>
      </c>
      <c r="I119" s="229">
        <v>3827</v>
      </c>
      <c r="J119" s="207">
        <f t="shared" si="12"/>
        <v>-6.5586621374444709E-2</v>
      </c>
    </row>
    <row r="120" spans="2:10" x14ac:dyDescent="0.25">
      <c r="B120" s="276"/>
      <c r="C120" s="199"/>
      <c r="D120" s="199"/>
      <c r="E120" s="173"/>
      <c r="G120" s="253" t="s">
        <v>376</v>
      </c>
      <c r="H120" s="229">
        <v>582</v>
      </c>
      <c r="I120" s="229">
        <v>632</v>
      </c>
      <c r="J120" s="207">
        <f t="shared" si="12"/>
        <v>-7.9113924050632889E-2</v>
      </c>
    </row>
    <row r="121" spans="2:10" x14ac:dyDescent="0.25">
      <c r="B121" s="276" t="s">
        <v>267</v>
      </c>
      <c r="C121" s="266"/>
      <c r="D121" s="266"/>
      <c r="E121" s="173"/>
      <c r="G121" s="253" t="s">
        <v>377</v>
      </c>
      <c r="H121" s="229">
        <v>67</v>
      </c>
      <c r="I121" s="229">
        <v>2</v>
      </c>
      <c r="J121" s="207">
        <f t="shared" si="12"/>
        <v>32.5</v>
      </c>
    </row>
    <row r="122" spans="2:10" x14ac:dyDescent="0.25">
      <c r="B122" s="276" t="s">
        <v>268</v>
      </c>
      <c r="C122" s="266"/>
      <c r="D122" s="266"/>
      <c r="E122" s="181"/>
      <c r="G122" s="253" t="s">
        <v>378</v>
      </c>
      <c r="H122" s="229">
        <v>5</v>
      </c>
      <c r="I122" s="229">
        <v>6</v>
      </c>
      <c r="J122" s="207">
        <f t="shared" si="12"/>
        <v>-0.16666666666666663</v>
      </c>
    </row>
    <row r="123" spans="2:10" x14ac:dyDescent="0.25">
      <c r="B123" s="277" t="s">
        <v>269</v>
      </c>
      <c r="C123" s="266">
        <v>275350.46100000001</v>
      </c>
      <c r="D123" s="266">
        <v>277816.61700000003</v>
      </c>
      <c r="E123" s="181">
        <f t="shared" ref="E123:E130" si="13">C123/D123-1</f>
        <v>-8.8769204183348771E-3</v>
      </c>
      <c r="G123" s="253" t="s">
        <v>379</v>
      </c>
      <c r="H123" s="229">
        <v>7</v>
      </c>
      <c r="I123" s="229">
        <v>3</v>
      </c>
      <c r="J123" s="207">
        <f>H123/I123-1</f>
        <v>1.3333333333333335</v>
      </c>
    </row>
    <row r="124" spans="2:10" x14ac:dyDescent="0.25">
      <c r="B124" s="277" t="s">
        <v>327</v>
      </c>
      <c r="C124" s="266">
        <v>364.38799999999998</v>
      </c>
      <c r="D124" s="266">
        <v>288.524</v>
      </c>
      <c r="E124" s="181">
        <f t="shared" si="13"/>
        <v>0.2629382651009966</v>
      </c>
      <c r="G124" s="253" t="s">
        <v>380</v>
      </c>
      <c r="H124" s="229">
        <v>0</v>
      </c>
      <c r="I124" s="229">
        <v>0</v>
      </c>
      <c r="J124" s="207"/>
    </row>
    <row r="125" spans="2:10" x14ac:dyDescent="0.25">
      <c r="B125" s="277" t="s">
        <v>328</v>
      </c>
      <c r="C125" s="266">
        <v>41027.334999999999</v>
      </c>
      <c r="D125" s="266">
        <v>41199.858</v>
      </c>
      <c r="E125" s="181">
        <f t="shared" si="13"/>
        <v>-4.1874658888387817E-3</v>
      </c>
      <c r="G125" s="253" t="s">
        <v>381</v>
      </c>
      <c r="H125" s="229">
        <v>31</v>
      </c>
      <c r="I125" s="229">
        <v>7</v>
      </c>
      <c r="J125" s="207">
        <f t="shared" ref="J125:J127" si="14">H125/I125-1</f>
        <v>3.4285714285714288</v>
      </c>
    </row>
    <row r="126" spans="2:10" x14ac:dyDescent="0.25">
      <c r="B126" s="277" t="s">
        <v>270</v>
      </c>
      <c r="C126" s="266">
        <v>2194</v>
      </c>
      <c r="D126" s="266">
        <v>2194</v>
      </c>
      <c r="E126" s="181">
        <f t="shared" si="13"/>
        <v>0</v>
      </c>
      <c r="G126" s="253" t="s">
        <v>382</v>
      </c>
      <c r="H126" s="229">
        <v>21</v>
      </c>
      <c r="I126" s="229">
        <v>22</v>
      </c>
      <c r="J126" s="207">
        <f t="shared" si="14"/>
        <v>-4.5454545454545414E-2</v>
      </c>
    </row>
    <row r="127" spans="2:10" x14ac:dyDescent="0.25">
      <c r="B127" s="277" t="s">
        <v>409</v>
      </c>
      <c r="C127" s="266">
        <v>5316.3270000000002</v>
      </c>
      <c r="D127" s="266">
        <v>5411.0240000000003</v>
      </c>
      <c r="E127" s="181">
        <f t="shared" si="13"/>
        <v>-1.7500754016245401E-2</v>
      </c>
      <c r="G127" s="253" t="s">
        <v>383</v>
      </c>
      <c r="H127" s="229">
        <v>227</v>
      </c>
      <c r="I127" s="229">
        <v>222</v>
      </c>
      <c r="J127" s="207">
        <f t="shared" si="14"/>
        <v>2.2522522522522515E-2</v>
      </c>
    </row>
    <row r="128" spans="2:10" x14ac:dyDescent="0.25">
      <c r="B128" s="277" t="s">
        <v>410</v>
      </c>
      <c r="C128" s="266">
        <v>792.202</v>
      </c>
      <c r="D128" s="266">
        <v>792.202</v>
      </c>
      <c r="E128" s="181">
        <f t="shared" si="13"/>
        <v>0</v>
      </c>
      <c r="G128" s="253" t="s">
        <v>384</v>
      </c>
      <c r="H128" s="229">
        <v>135</v>
      </c>
      <c r="I128" s="229">
        <v>134</v>
      </c>
      <c r="J128" s="207">
        <f>H128/I128-1</f>
        <v>7.4626865671640896E-3</v>
      </c>
    </row>
    <row r="129" spans="2:10" x14ac:dyDescent="0.25">
      <c r="B129" s="277" t="s">
        <v>411</v>
      </c>
      <c r="C129" s="266">
        <v>100.066</v>
      </c>
      <c r="D129" s="266">
        <v>38.402999999999999</v>
      </c>
      <c r="E129" s="181">
        <f t="shared" si="13"/>
        <v>1.6056818477723098</v>
      </c>
      <c r="G129" s="251" t="s">
        <v>271</v>
      </c>
      <c r="H129" s="221">
        <f>SUM(H116:H128)</f>
        <v>8429</v>
      </c>
      <c r="I129" s="221">
        <f>SUM(I116:I128)</f>
        <v>8367</v>
      </c>
      <c r="J129" s="196">
        <f>H129/I129-1</f>
        <v>7.41006334408989E-3</v>
      </c>
    </row>
    <row r="130" spans="2:10" x14ac:dyDescent="0.25">
      <c r="B130" s="276" t="s">
        <v>271</v>
      </c>
      <c r="C130" s="199">
        <f>SUM(C123:C129)</f>
        <v>325144.77899999998</v>
      </c>
      <c r="D130" s="199">
        <f>SUM(D123:D129)</f>
        <v>327740.62799999997</v>
      </c>
      <c r="E130" s="173">
        <f t="shared" si="13"/>
        <v>-7.9204370109402511E-3</v>
      </c>
      <c r="G130" s="253"/>
      <c r="H130" s="221"/>
      <c r="I130" s="221"/>
      <c r="J130" s="196"/>
    </row>
    <row r="131" spans="2:10" x14ac:dyDescent="0.25">
      <c r="B131" s="277"/>
      <c r="C131" s="199"/>
      <c r="D131" s="199"/>
      <c r="E131" s="173"/>
      <c r="G131" s="251" t="s">
        <v>272</v>
      </c>
      <c r="H131" s="229"/>
      <c r="I131" s="229"/>
      <c r="J131" s="207"/>
    </row>
    <row r="132" spans="2:10" x14ac:dyDescent="0.25">
      <c r="B132" s="276" t="s">
        <v>272</v>
      </c>
      <c r="C132" s="199"/>
      <c r="D132" s="199"/>
      <c r="E132" s="181"/>
      <c r="G132" s="253" t="s">
        <v>329</v>
      </c>
      <c r="H132" s="229">
        <v>6</v>
      </c>
      <c r="I132" s="229">
        <v>3</v>
      </c>
      <c r="J132" s="207">
        <f t="shared" ref="J132:J138" si="15">H132/I132-1</f>
        <v>1</v>
      </c>
    </row>
    <row r="133" spans="2:10" x14ac:dyDescent="0.25">
      <c r="B133" s="277" t="s">
        <v>329</v>
      </c>
      <c r="C133" s="266">
        <v>5961.61</v>
      </c>
      <c r="D133" s="266">
        <v>4463.68</v>
      </c>
      <c r="E133" s="181">
        <f t="shared" ref="E133:E138" si="16">C133/D133-1</f>
        <v>0.33558185174564459</v>
      </c>
      <c r="G133" s="253" t="s">
        <v>379</v>
      </c>
      <c r="H133" s="229">
        <v>5</v>
      </c>
      <c r="I133" s="229">
        <v>3</v>
      </c>
      <c r="J133" s="207">
        <f t="shared" si="15"/>
        <v>0.66666666666666674</v>
      </c>
    </row>
    <row r="134" spans="2:10" x14ac:dyDescent="0.25">
      <c r="B134" s="277" t="s">
        <v>309</v>
      </c>
      <c r="C134" s="266">
        <v>78528.324999999997</v>
      </c>
      <c r="D134" s="266">
        <v>67981.452999999994</v>
      </c>
      <c r="E134" s="181">
        <f t="shared" si="16"/>
        <v>0.15514337417883683</v>
      </c>
      <c r="G134" s="253" t="s">
        <v>385</v>
      </c>
      <c r="H134" s="229">
        <v>136</v>
      </c>
      <c r="I134" s="229">
        <v>123</v>
      </c>
      <c r="J134" s="207">
        <f t="shared" si="15"/>
        <v>0.10569105691056913</v>
      </c>
    </row>
    <row r="135" spans="2:10" x14ac:dyDescent="0.25">
      <c r="B135" s="277" t="s">
        <v>412</v>
      </c>
      <c r="C135" s="266">
        <v>1624.0129999999999</v>
      </c>
      <c r="D135" s="266">
        <v>1582.6079999999999</v>
      </c>
      <c r="E135" s="181">
        <f t="shared" si="16"/>
        <v>2.6162511500005037E-2</v>
      </c>
      <c r="G135" s="253" t="s">
        <v>386</v>
      </c>
      <c r="H135" s="229">
        <v>655</v>
      </c>
      <c r="I135" s="229">
        <v>638</v>
      </c>
      <c r="J135" s="207">
        <f t="shared" si="15"/>
        <v>2.6645768025078453E-2</v>
      </c>
    </row>
    <row r="136" spans="2:10" x14ac:dyDescent="0.25">
      <c r="B136" s="277" t="s">
        <v>312</v>
      </c>
      <c r="C136" s="266">
        <v>9916.9699999999993</v>
      </c>
      <c r="D136" s="266">
        <v>14231.647999999999</v>
      </c>
      <c r="E136" s="181">
        <f t="shared" si="16"/>
        <v>-0.303174867731411</v>
      </c>
      <c r="G136" s="253" t="s">
        <v>387</v>
      </c>
      <c r="H136" s="229">
        <v>26</v>
      </c>
      <c r="I136" s="229">
        <v>378</v>
      </c>
      <c r="J136" s="207">
        <f t="shared" si="15"/>
        <v>-0.93121693121693117</v>
      </c>
    </row>
    <row r="137" spans="2:10" x14ac:dyDescent="0.25">
      <c r="B137" s="276" t="s">
        <v>272</v>
      </c>
      <c r="C137" s="199">
        <f>SUM(C133:C136)</f>
        <v>96030.918000000005</v>
      </c>
      <c r="D137" s="199">
        <f>SUM(D133:D136)</f>
        <v>88259.388999999996</v>
      </c>
      <c r="E137" s="173">
        <f t="shared" si="16"/>
        <v>8.8053283486927425E-2</v>
      </c>
      <c r="G137" s="253" t="s">
        <v>388</v>
      </c>
      <c r="H137" s="229">
        <v>596</v>
      </c>
      <c r="I137" s="229">
        <v>513</v>
      </c>
      <c r="J137" s="207">
        <f t="shared" si="15"/>
        <v>0.16179337231968804</v>
      </c>
    </row>
    <row r="138" spans="2:10" x14ac:dyDescent="0.25">
      <c r="B138" s="276" t="s">
        <v>278</v>
      </c>
      <c r="C138" s="199">
        <f>C137+C130</f>
        <v>421175.69699999999</v>
      </c>
      <c r="D138" s="199">
        <f>D137+D130</f>
        <v>416000.01699999999</v>
      </c>
      <c r="E138" s="173">
        <f t="shared" si="16"/>
        <v>1.2441537953110204E-2</v>
      </c>
      <c r="G138" s="253" t="s">
        <v>381</v>
      </c>
      <c r="H138" s="229">
        <v>122</v>
      </c>
      <c r="I138" s="229">
        <v>124</v>
      </c>
      <c r="J138" s="207">
        <f t="shared" si="15"/>
        <v>-1.6129032258064502E-2</v>
      </c>
    </row>
    <row r="139" spans="2:10" x14ac:dyDescent="0.25">
      <c r="B139" s="276"/>
      <c r="C139" s="199"/>
      <c r="D139" s="199"/>
      <c r="E139" s="173"/>
      <c r="G139" s="253" t="s">
        <v>389</v>
      </c>
      <c r="H139" s="229">
        <v>210</v>
      </c>
      <c r="I139" s="229">
        <v>215</v>
      </c>
      <c r="J139" s="207">
        <f>H139/I139-1</f>
        <v>-2.3255813953488413E-2</v>
      </c>
    </row>
    <row r="140" spans="2:10" x14ac:dyDescent="0.25">
      <c r="B140" s="276" t="s">
        <v>279</v>
      </c>
      <c r="C140" s="199"/>
      <c r="D140" s="199"/>
      <c r="E140" s="173"/>
      <c r="G140" s="251" t="s">
        <v>277</v>
      </c>
      <c r="H140" s="221">
        <f>SUM(H132:H139)</f>
        <v>1756</v>
      </c>
      <c r="I140" s="221">
        <f>SUM(I132:I139)</f>
        <v>1997</v>
      </c>
      <c r="J140" s="196">
        <f t="shared" ref="J140" si="17">H140/I140-1</f>
        <v>-0.12068102153229843</v>
      </c>
    </row>
    <row r="141" spans="2:10" x14ac:dyDescent="0.25">
      <c r="B141" s="276" t="s">
        <v>280</v>
      </c>
      <c r="C141" s="199"/>
      <c r="D141" s="199"/>
      <c r="E141" s="173"/>
      <c r="G141" s="251" t="s">
        <v>330</v>
      </c>
      <c r="H141" s="221">
        <f>H140+H129</f>
        <v>10185</v>
      </c>
      <c r="I141" s="221">
        <f>I140+I129</f>
        <v>10364</v>
      </c>
      <c r="J141" s="196">
        <f>H141/I141-1</f>
        <v>-1.7271323813199513E-2</v>
      </c>
    </row>
    <row r="142" spans="2:10" x14ac:dyDescent="0.25">
      <c r="B142" s="277" t="s">
        <v>318</v>
      </c>
      <c r="C142" s="266">
        <v>129301.236</v>
      </c>
      <c r="D142" s="266">
        <v>135077.24900000001</v>
      </c>
      <c r="E142" s="181">
        <f t="shared" ref="E142:E148" si="18">C142/D142-1</f>
        <v>-4.2760813110725993E-2</v>
      </c>
      <c r="G142" s="253"/>
      <c r="H142" s="229"/>
      <c r="I142" s="229"/>
      <c r="J142" s="207"/>
    </row>
    <row r="143" spans="2:10" x14ac:dyDescent="0.25">
      <c r="B143" s="277" t="s">
        <v>413</v>
      </c>
      <c r="C143" s="266">
        <v>2369.6849999999999</v>
      </c>
      <c r="D143" s="266">
        <v>3645.712</v>
      </c>
      <c r="E143" s="181">
        <f t="shared" si="18"/>
        <v>-0.35000762539663033</v>
      </c>
      <c r="G143" s="251" t="s">
        <v>279</v>
      </c>
      <c r="H143" s="229"/>
      <c r="I143" s="229"/>
      <c r="J143" s="207"/>
    </row>
    <row r="144" spans="2:10" x14ac:dyDescent="0.25">
      <c r="B144" s="277" t="s">
        <v>348</v>
      </c>
      <c r="C144" s="266">
        <v>152.82</v>
      </c>
      <c r="D144" s="266">
        <v>152.82</v>
      </c>
      <c r="E144" s="181">
        <f t="shared" si="18"/>
        <v>0</v>
      </c>
      <c r="G144" s="251" t="s">
        <v>280</v>
      </c>
      <c r="H144" s="229"/>
      <c r="I144" s="229"/>
      <c r="J144" s="207"/>
    </row>
    <row r="145" spans="2:10" x14ac:dyDescent="0.25">
      <c r="B145" s="277" t="s">
        <v>414</v>
      </c>
      <c r="C145" s="266">
        <v>450.65899999999999</v>
      </c>
      <c r="D145" s="266">
        <v>450.65899999999999</v>
      </c>
      <c r="E145" s="181">
        <f t="shared" si="18"/>
        <v>0</v>
      </c>
      <c r="G145" s="253" t="s">
        <v>390</v>
      </c>
      <c r="H145" s="229">
        <v>907</v>
      </c>
      <c r="I145" s="229">
        <v>786</v>
      </c>
      <c r="J145" s="207">
        <f t="shared" ref="J145:J155" si="19">H145/I145-1</f>
        <v>0.15394402035623411</v>
      </c>
    </row>
    <row r="146" spans="2:10" x14ac:dyDescent="0.25">
      <c r="B146" s="277" t="s">
        <v>331</v>
      </c>
      <c r="C146" s="266">
        <v>30919.758999999998</v>
      </c>
      <c r="D146" s="266">
        <v>55387.033000000003</v>
      </c>
      <c r="E146" s="181">
        <f t="shared" si="18"/>
        <v>-0.44175094195784059</v>
      </c>
      <c r="G146" s="253" t="s">
        <v>391</v>
      </c>
      <c r="H146" s="229">
        <v>342</v>
      </c>
      <c r="I146" s="229">
        <v>323</v>
      </c>
      <c r="J146" s="207">
        <f t="shared" si="19"/>
        <v>5.8823529411764719E-2</v>
      </c>
    </row>
    <row r="147" spans="2:10" x14ac:dyDescent="0.25">
      <c r="B147" s="277" t="s">
        <v>333</v>
      </c>
      <c r="C147" s="266">
        <v>0</v>
      </c>
      <c r="D147" s="266">
        <v>297.12299999999999</v>
      </c>
      <c r="E147" s="181">
        <f t="shared" si="18"/>
        <v>-1</v>
      </c>
      <c r="G147" s="253" t="s">
        <v>396</v>
      </c>
      <c r="H147" s="229">
        <v>11</v>
      </c>
      <c r="I147" s="229">
        <v>9</v>
      </c>
      <c r="J147" s="207">
        <f t="shared" si="19"/>
        <v>0.22222222222222232</v>
      </c>
    </row>
    <row r="148" spans="2:10" x14ac:dyDescent="0.25">
      <c r="B148" s="276" t="s">
        <v>320</v>
      </c>
      <c r="C148" s="199">
        <f>SUM(C142:C147)</f>
        <v>163194.15900000001</v>
      </c>
      <c r="D148" s="199">
        <f>SUM(D142:D147)</f>
        <v>195010.59600000002</v>
      </c>
      <c r="E148" s="173">
        <f t="shared" si="18"/>
        <v>-0.1631523499369234</v>
      </c>
      <c r="G148" s="253" t="s">
        <v>392</v>
      </c>
      <c r="H148" s="229">
        <v>396</v>
      </c>
      <c r="I148" s="229">
        <v>404</v>
      </c>
      <c r="J148" s="207">
        <f t="shared" si="19"/>
        <v>-1.980198019801982E-2</v>
      </c>
    </row>
    <row r="149" spans="2:10" x14ac:dyDescent="0.25">
      <c r="B149" s="276"/>
      <c r="C149" s="199"/>
      <c r="D149" s="199"/>
      <c r="E149" s="173"/>
      <c r="G149" s="253" t="s">
        <v>419</v>
      </c>
      <c r="H149" s="229">
        <v>567</v>
      </c>
      <c r="I149" s="229">
        <v>496</v>
      </c>
      <c r="J149" s="207">
        <f t="shared" si="19"/>
        <v>0.14314516129032251</v>
      </c>
    </row>
    <row r="150" spans="2:10" x14ac:dyDescent="0.25">
      <c r="B150" s="276" t="s">
        <v>285</v>
      </c>
      <c r="C150" s="266"/>
      <c r="D150" s="266"/>
      <c r="E150" s="173"/>
      <c r="G150" s="253" t="s">
        <v>393</v>
      </c>
      <c r="H150" s="229">
        <v>345</v>
      </c>
      <c r="I150" s="229">
        <v>428</v>
      </c>
      <c r="J150" s="207">
        <f t="shared" si="19"/>
        <v>-0.19392523364485981</v>
      </c>
    </row>
    <row r="151" spans="2:10" x14ac:dyDescent="0.25">
      <c r="B151" s="277" t="s">
        <v>415</v>
      </c>
      <c r="C151" s="266">
        <v>72574.933000000005</v>
      </c>
      <c r="D151" s="266">
        <v>50698.711000000003</v>
      </c>
      <c r="E151" s="181">
        <f t="shared" ref="E151:E157" si="20">C151/D151-1</f>
        <v>0.43149463898598928</v>
      </c>
      <c r="G151" s="253" t="s">
        <v>319</v>
      </c>
      <c r="H151" s="229">
        <v>42</v>
      </c>
      <c r="I151" s="229">
        <v>69</v>
      </c>
      <c r="J151" s="207">
        <f t="shared" si="19"/>
        <v>-0.39130434782608692</v>
      </c>
    </row>
    <row r="152" spans="2:10" x14ac:dyDescent="0.25">
      <c r="B152" s="277" t="s">
        <v>416</v>
      </c>
      <c r="C152" s="266">
        <v>12935</v>
      </c>
      <c r="D152" s="266">
        <v>12935</v>
      </c>
      <c r="E152" s="181">
        <f t="shared" si="20"/>
        <v>0</v>
      </c>
      <c r="G152" s="253" t="s">
        <v>394</v>
      </c>
      <c r="H152" s="229">
        <v>168</v>
      </c>
      <c r="I152" s="229">
        <v>162</v>
      </c>
      <c r="J152" s="207">
        <f t="shared" si="19"/>
        <v>3.7037037037036979E-2</v>
      </c>
    </row>
    <row r="153" spans="2:10" x14ac:dyDescent="0.25">
      <c r="B153" s="277" t="s">
        <v>348</v>
      </c>
      <c r="C153" s="266">
        <v>2275.4769999999999</v>
      </c>
      <c r="D153" s="266">
        <v>2333.37</v>
      </c>
      <c r="E153" s="181">
        <f t="shared" si="20"/>
        <v>-2.4810895828779822E-2</v>
      </c>
      <c r="G153" s="253" t="s">
        <v>316</v>
      </c>
      <c r="H153" s="229">
        <v>164</v>
      </c>
      <c r="I153" s="229">
        <v>220</v>
      </c>
      <c r="J153" s="207">
        <f t="shared" si="19"/>
        <v>-0.25454545454545452</v>
      </c>
    </row>
    <row r="154" spans="2:10" x14ac:dyDescent="0.25">
      <c r="B154" s="277" t="s">
        <v>414</v>
      </c>
      <c r="C154" s="266">
        <v>1668.809</v>
      </c>
      <c r="D154" s="266">
        <v>2005.8779999999999</v>
      </c>
      <c r="E154" s="181">
        <f t="shared" si="20"/>
        <v>-0.16804062859256641</v>
      </c>
      <c r="G154" s="253" t="s">
        <v>395</v>
      </c>
      <c r="H154" s="229">
        <v>170</v>
      </c>
      <c r="I154" s="229">
        <v>176</v>
      </c>
      <c r="J154" s="207">
        <f t="shared" si="19"/>
        <v>-3.4090909090909061E-2</v>
      </c>
    </row>
    <row r="155" spans="2:10" x14ac:dyDescent="0.25">
      <c r="B155" s="277" t="s">
        <v>315</v>
      </c>
      <c r="C155" s="266">
        <v>6724.18</v>
      </c>
      <c r="D155" s="266">
        <v>6724.1809999999996</v>
      </c>
      <c r="E155" s="181">
        <f t="shared" si="20"/>
        <v>-1.4871699605123467E-7</v>
      </c>
      <c r="G155" s="251" t="s">
        <v>320</v>
      </c>
      <c r="H155" s="221">
        <f>SUM(H145:H154)</f>
        <v>3112</v>
      </c>
      <c r="I155" s="221">
        <f>SUM(I145:I154)</f>
        <v>3073</v>
      </c>
      <c r="J155" s="196">
        <f t="shared" si="19"/>
        <v>1.2691181256101469E-2</v>
      </c>
    </row>
    <row r="156" spans="2:10" x14ac:dyDescent="0.25">
      <c r="B156" s="276" t="s">
        <v>287</v>
      </c>
      <c r="C156" s="199">
        <f>SUM(C151:C155)</f>
        <v>96178.399000000005</v>
      </c>
      <c r="D156" s="199">
        <f>SUM(D151:D155)</f>
        <v>74697.14</v>
      </c>
      <c r="E156" s="173">
        <f t="shared" si="20"/>
        <v>0.28757806523783924</v>
      </c>
      <c r="G156" s="253"/>
      <c r="H156" s="221"/>
      <c r="I156" s="221"/>
      <c r="J156" s="196"/>
    </row>
    <row r="157" spans="2:10" x14ac:dyDescent="0.25">
      <c r="B157" s="276" t="s">
        <v>417</v>
      </c>
      <c r="C157" s="199">
        <f>C156+C148</f>
        <v>259372.55800000002</v>
      </c>
      <c r="D157" s="199">
        <f>D156+D148</f>
        <v>269707.73600000003</v>
      </c>
      <c r="E157" s="173">
        <f t="shared" si="20"/>
        <v>-3.8319916785775843E-2</v>
      </c>
      <c r="G157" s="251" t="s">
        <v>285</v>
      </c>
      <c r="H157" s="229"/>
      <c r="I157" s="229"/>
      <c r="J157" s="207"/>
    </row>
    <row r="158" spans="2:10" x14ac:dyDescent="0.25">
      <c r="B158" s="276"/>
      <c r="C158" s="266"/>
      <c r="D158" s="266"/>
      <c r="E158" s="173"/>
      <c r="G158" s="253" t="s">
        <v>390</v>
      </c>
      <c r="H158" s="229">
        <v>1085</v>
      </c>
      <c r="I158" s="229">
        <v>1486</v>
      </c>
      <c r="J158" s="207">
        <f t="shared" ref="J158:J167" si="21">H158/I158-1</f>
        <v>-0.2698519515477793</v>
      </c>
    </row>
    <row r="159" spans="2:10" x14ac:dyDescent="0.25">
      <c r="B159" s="276" t="s">
        <v>289</v>
      </c>
      <c r="C159" s="266"/>
      <c r="D159" s="266"/>
      <c r="E159" s="173"/>
      <c r="G159" s="253" t="s">
        <v>391</v>
      </c>
      <c r="H159" s="229">
        <v>1606</v>
      </c>
      <c r="I159" s="229">
        <v>1337</v>
      </c>
      <c r="J159" s="207">
        <f t="shared" si="21"/>
        <v>0.20119670905011211</v>
      </c>
    </row>
    <row r="160" spans="2:10" x14ac:dyDescent="0.25">
      <c r="B160" s="277" t="s">
        <v>290</v>
      </c>
      <c r="C160" s="266">
        <v>20323.995999999999</v>
      </c>
      <c r="D160" s="266">
        <v>20323.995999999999</v>
      </c>
      <c r="E160" s="181">
        <f t="shared" ref="E160:E165" si="22">C160/D160-1</f>
        <v>0</v>
      </c>
      <c r="G160" s="253" t="s">
        <v>396</v>
      </c>
      <c r="H160" s="229">
        <v>17</v>
      </c>
      <c r="I160"/>
      <c r="J160" s="207"/>
    </row>
    <row r="161" spans="2:10" x14ac:dyDescent="0.25">
      <c r="B161" s="277" t="s">
        <v>291</v>
      </c>
      <c r="C161" s="266">
        <v>6249.8710000000001</v>
      </c>
      <c r="D161" s="266">
        <v>6249.8710000000001</v>
      </c>
      <c r="E161" s="181">
        <f t="shared" si="22"/>
        <v>0</v>
      </c>
      <c r="G161" s="253" t="s">
        <v>397</v>
      </c>
      <c r="H161" s="229">
        <v>574</v>
      </c>
      <c r="I161" s="229">
        <v>579</v>
      </c>
      <c r="J161" s="207">
        <f t="shared" si="21"/>
        <v>-8.6355785837650689E-3</v>
      </c>
    </row>
    <row r="162" spans="2:10" x14ac:dyDescent="0.25">
      <c r="B162" s="277" t="s">
        <v>335</v>
      </c>
      <c r="C162" s="266">
        <v>26233.420999999998</v>
      </c>
      <c r="D162" s="266">
        <v>26451.987000000001</v>
      </c>
      <c r="E162" s="181">
        <f t="shared" si="22"/>
        <v>-8.2627441182396844E-3</v>
      </c>
      <c r="G162" s="253" t="s">
        <v>393</v>
      </c>
      <c r="H162" s="229">
        <v>89</v>
      </c>
      <c r="I162" s="229">
        <v>88</v>
      </c>
      <c r="J162" s="207">
        <f t="shared" si="21"/>
        <v>1.1363636363636465E-2</v>
      </c>
    </row>
    <row r="163" spans="2:10" x14ac:dyDescent="0.25">
      <c r="B163" s="277" t="s">
        <v>322</v>
      </c>
      <c r="C163" s="266">
        <v>53205.355000000003</v>
      </c>
      <c r="D163" s="266">
        <v>47602.137999999999</v>
      </c>
      <c r="E163" s="181">
        <f t="shared" si="22"/>
        <v>0.11770935582767317</v>
      </c>
      <c r="G163" s="253" t="s">
        <v>398</v>
      </c>
      <c r="H163" s="229">
        <v>20</v>
      </c>
      <c r="I163" s="229">
        <v>20</v>
      </c>
      <c r="J163" s="207">
        <f t="shared" si="21"/>
        <v>0</v>
      </c>
    </row>
    <row r="164" spans="2:10" ht="14.4" thickBot="1" x14ac:dyDescent="0.3">
      <c r="B164" s="277" t="s">
        <v>418</v>
      </c>
      <c r="C164" s="266">
        <v>55790.495999999999</v>
      </c>
      <c r="D164" s="266">
        <v>45664.288999999997</v>
      </c>
      <c r="E164" s="181">
        <f t="shared" si="22"/>
        <v>0.22175330486367595</v>
      </c>
      <c r="G164" s="253" t="s">
        <v>315</v>
      </c>
      <c r="H164" s="229">
        <v>74</v>
      </c>
      <c r="I164" s="229">
        <v>114</v>
      </c>
      <c r="J164" s="207">
        <f t="shared" si="21"/>
        <v>-0.35087719298245612</v>
      </c>
    </row>
    <row r="165" spans="2:10" ht="14.4" thickBot="1" x14ac:dyDescent="0.3">
      <c r="B165" s="278" t="s">
        <v>295</v>
      </c>
      <c r="C165" s="268">
        <f>SUM(C160:C164)</f>
        <v>161803.13900000002</v>
      </c>
      <c r="D165" s="268">
        <f>SUM(D160:D164)</f>
        <v>146292.28099999999</v>
      </c>
      <c r="E165" s="185">
        <f t="shared" si="22"/>
        <v>0.10602649636722838</v>
      </c>
      <c r="G165" s="253" t="s">
        <v>399</v>
      </c>
      <c r="H165" s="229">
        <v>16</v>
      </c>
      <c r="I165" s="229">
        <v>18</v>
      </c>
      <c r="J165" s="207">
        <f t="shared" si="21"/>
        <v>-0.11111111111111116</v>
      </c>
    </row>
    <row r="166" spans="2:10" ht="14.4" thickBot="1" x14ac:dyDescent="0.3">
      <c r="G166" s="251" t="s">
        <v>287</v>
      </c>
      <c r="H166" s="221">
        <f>SUM(H158:H165)</f>
        <v>3481</v>
      </c>
      <c r="I166" s="221">
        <f>SUM(I158:I165)</f>
        <v>3642</v>
      </c>
      <c r="J166" s="196">
        <f t="shared" si="21"/>
        <v>-4.4206479956068079E-2</v>
      </c>
    </row>
    <row r="167" spans="2:10" x14ac:dyDescent="0.25">
      <c r="B167" s="293" t="s">
        <v>350</v>
      </c>
      <c r="C167" s="294"/>
      <c r="D167" s="294"/>
      <c r="E167" s="295"/>
      <c r="G167" s="251" t="s">
        <v>334</v>
      </c>
      <c r="H167" s="221">
        <f>H166+H155</f>
        <v>6593</v>
      </c>
      <c r="I167" s="221">
        <f>I166+I155</f>
        <v>6715</v>
      </c>
      <c r="J167" s="196">
        <f t="shared" si="21"/>
        <v>-1.8168279970215973E-2</v>
      </c>
    </row>
    <row r="168" spans="2:10" ht="14.4" thickBot="1" x14ac:dyDescent="0.3">
      <c r="B168" s="296" t="s">
        <v>297</v>
      </c>
      <c r="C168" s="297"/>
      <c r="D168" s="297"/>
      <c r="E168" s="298"/>
      <c r="G168" s="253"/>
      <c r="H168" s="229"/>
      <c r="I168" s="229"/>
      <c r="J168" s="207"/>
    </row>
    <row r="169" spans="2:10" x14ac:dyDescent="0.25">
      <c r="B169" s="212"/>
      <c r="C169" s="213" t="s">
        <v>299</v>
      </c>
      <c r="D169" s="213" t="s">
        <v>300</v>
      </c>
      <c r="E169" s="214"/>
      <c r="G169" s="251" t="s">
        <v>289</v>
      </c>
      <c r="H169" s="229"/>
      <c r="I169" s="229"/>
      <c r="J169" s="207"/>
    </row>
    <row r="170" spans="2:10" ht="14.4" thickBot="1" x14ac:dyDescent="0.3">
      <c r="B170" s="215"/>
      <c r="C170" s="216" t="s">
        <v>259</v>
      </c>
      <c r="D170" s="216" t="s">
        <v>259</v>
      </c>
      <c r="E170" s="217"/>
      <c r="G170" s="253" t="s">
        <v>290</v>
      </c>
      <c r="H170" s="223">
        <v>3420</v>
      </c>
      <c r="I170" s="223">
        <v>3420</v>
      </c>
      <c r="J170" s="207">
        <f t="shared" ref="J170:J174" si="23">H170/I170-1</f>
        <v>0</v>
      </c>
    </row>
    <row r="171" spans="2:10" x14ac:dyDescent="0.25">
      <c r="B171" s="218"/>
      <c r="C171" s="193"/>
      <c r="D171" s="193"/>
      <c r="E171" s="219"/>
      <c r="G171" s="253" t="s">
        <v>400</v>
      </c>
      <c r="H171" s="223">
        <v>24</v>
      </c>
      <c r="I171" s="223">
        <v>82</v>
      </c>
      <c r="J171" s="207">
        <f t="shared" si="23"/>
        <v>-0.70731707317073167</v>
      </c>
    </row>
    <row r="172" spans="2:10" x14ac:dyDescent="0.25">
      <c r="B172" s="220" t="s">
        <v>351</v>
      </c>
      <c r="C172" s="221">
        <v>95354.463000000003</v>
      </c>
      <c r="D172" s="221">
        <v>63077.135000000002</v>
      </c>
      <c r="E172" s="173">
        <f>C172/D172-1</f>
        <v>0.51171201735779537</v>
      </c>
      <c r="G172" s="251" t="s">
        <v>401</v>
      </c>
      <c r="H172" s="241">
        <f>SUM(H170:H171)</f>
        <v>3444</v>
      </c>
      <c r="I172" s="241">
        <f>SUM(I170:I171)</f>
        <v>3502</v>
      </c>
      <c r="J172" s="196">
        <f t="shared" si="23"/>
        <v>-1.6561964591661926E-2</v>
      </c>
    </row>
    <row r="173" spans="2:10" ht="14.4" thickBot="1" x14ac:dyDescent="0.3">
      <c r="B173" s="220" t="s">
        <v>262</v>
      </c>
      <c r="C173" s="221">
        <v>9457.4809999999998</v>
      </c>
      <c r="D173" s="221">
        <v>7208.915</v>
      </c>
      <c r="E173" s="173">
        <f>C173/D173-1</f>
        <v>0.31191462238076051</v>
      </c>
      <c r="G173" s="253" t="s">
        <v>402</v>
      </c>
      <c r="H173" s="223">
        <v>148</v>
      </c>
      <c r="I173" s="223">
        <v>147</v>
      </c>
      <c r="J173" s="207">
        <f t="shared" si="23"/>
        <v>6.8027210884353817E-3</v>
      </c>
    </row>
    <row r="174" spans="2:10" ht="14.4" thickBot="1" x14ac:dyDescent="0.3">
      <c r="B174" s="222" t="s">
        <v>263</v>
      </c>
      <c r="C174" s="223">
        <v>-1277.6569999999999</v>
      </c>
      <c r="D174" s="223">
        <v>-973.85699999999997</v>
      </c>
      <c r="E174" s="224"/>
      <c r="G174" s="254" t="s">
        <v>295</v>
      </c>
      <c r="H174" s="255">
        <f>H172+H173</f>
        <v>3592</v>
      </c>
      <c r="I174" s="255">
        <f>I172+I173</f>
        <v>3649</v>
      </c>
      <c r="J174" s="201">
        <f t="shared" si="23"/>
        <v>-1.562071800493281E-2</v>
      </c>
    </row>
    <row r="175" spans="2:10" ht="14.4" thickBot="1" x14ac:dyDescent="0.3">
      <c r="B175" s="225" t="s">
        <v>352</v>
      </c>
      <c r="C175" s="226">
        <f>SUM(C173:C174)</f>
        <v>8179.8239999999996</v>
      </c>
      <c r="D175" s="226">
        <f>SUM(D173:D174)</f>
        <v>6235.058</v>
      </c>
      <c r="E175" s="177">
        <f>C175/D175-1</f>
        <v>0.31190824528015604</v>
      </c>
    </row>
    <row r="176" spans="2:10" ht="14.4" thickBot="1" x14ac:dyDescent="0.3">
      <c r="B176" s="227" t="s">
        <v>265</v>
      </c>
      <c r="C176" s="221" t="s">
        <v>299</v>
      </c>
      <c r="D176" s="221" t="s">
        <v>303</v>
      </c>
      <c r="E176" s="181"/>
    </row>
    <row r="177" spans="2:5" x14ac:dyDescent="0.25">
      <c r="B177" s="228" t="s">
        <v>267</v>
      </c>
      <c r="C177" s="229"/>
      <c r="D177" s="229"/>
      <c r="E177" s="181"/>
    </row>
    <row r="178" spans="2:5" x14ac:dyDescent="0.25">
      <c r="B178" s="230" t="s">
        <v>353</v>
      </c>
      <c r="C178" s="229">
        <v>106819.034</v>
      </c>
      <c r="D178" s="229">
        <v>109726.64</v>
      </c>
      <c r="E178" s="181">
        <f t="shared" ref="E178:E190" si="24">C178/D178-1</f>
        <v>-2.6498633330975907E-2</v>
      </c>
    </row>
    <row r="179" spans="2:5" x14ac:dyDescent="0.25">
      <c r="B179" s="230" t="s">
        <v>354</v>
      </c>
      <c r="C179" s="229">
        <v>363916.16600000003</v>
      </c>
      <c r="D179" s="229">
        <v>313847.42</v>
      </c>
      <c r="E179" s="181">
        <f t="shared" si="24"/>
        <v>0.15953212551500351</v>
      </c>
    </row>
    <row r="180" spans="2:5" x14ac:dyDescent="0.25">
      <c r="B180" s="230" t="s">
        <v>355</v>
      </c>
      <c r="C180" s="229">
        <v>36426.544000000002</v>
      </c>
      <c r="D180" s="229">
        <v>83723.119000000006</v>
      </c>
      <c r="E180" s="181">
        <f t="shared" si="24"/>
        <v>-0.5649165435415755</v>
      </c>
    </row>
    <row r="181" spans="2:5" x14ac:dyDescent="0.25">
      <c r="B181" s="230" t="s">
        <v>356</v>
      </c>
      <c r="C181" s="229">
        <v>5513.9949999999999</v>
      </c>
      <c r="D181" s="229">
        <v>5455.8729999999996</v>
      </c>
      <c r="E181" s="181">
        <f t="shared" si="24"/>
        <v>1.0653107211256563E-2</v>
      </c>
    </row>
    <row r="182" spans="2:5" x14ac:dyDescent="0.25">
      <c r="B182" s="230" t="s">
        <v>357</v>
      </c>
      <c r="C182" s="229">
        <v>28273.08</v>
      </c>
      <c r="D182" s="229">
        <v>38693.696000000004</v>
      </c>
      <c r="E182" s="181">
        <f t="shared" si="24"/>
        <v>-0.26931043237637475</v>
      </c>
    </row>
    <row r="183" spans="2:5" x14ac:dyDescent="0.25">
      <c r="B183" s="230" t="s">
        <v>358</v>
      </c>
      <c r="C183" s="229">
        <v>266825.06599999999</v>
      </c>
      <c r="D183" s="229">
        <v>129931.955</v>
      </c>
      <c r="E183" s="181">
        <f t="shared" si="24"/>
        <v>1.0535753964450083</v>
      </c>
    </row>
    <row r="184" spans="2:5" x14ac:dyDescent="0.25">
      <c r="B184" s="230" t="s">
        <v>359</v>
      </c>
      <c r="C184" s="229">
        <v>461919.31400000001</v>
      </c>
      <c r="D184" s="229">
        <v>418864.30300000001</v>
      </c>
      <c r="E184" s="181">
        <f t="shared" si="24"/>
        <v>0.10278987894559255</v>
      </c>
    </row>
    <row r="185" spans="2:5" x14ac:dyDescent="0.25">
      <c r="B185" s="230" t="s">
        <v>360</v>
      </c>
      <c r="C185" s="229">
        <v>905.62900000000002</v>
      </c>
      <c r="D185" s="229">
        <v>851.24900000000002</v>
      </c>
      <c r="E185" s="181">
        <f t="shared" si="24"/>
        <v>6.3882600743143225E-2</v>
      </c>
    </row>
    <row r="186" spans="2:5" x14ac:dyDescent="0.25">
      <c r="B186" s="230" t="s">
        <v>361</v>
      </c>
      <c r="C186" s="229">
        <v>25336.887999999999</v>
      </c>
      <c r="D186" s="229">
        <v>22418.542000000001</v>
      </c>
      <c r="E186" s="181">
        <f t="shared" si="24"/>
        <v>0.13017554843664669</v>
      </c>
    </row>
    <row r="187" spans="2:5" x14ac:dyDescent="0.25">
      <c r="B187" s="230" t="s">
        <v>328</v>
      </c>
      <c r="C187" s="229">
        <v>3072.087</v>
      </c>
      <c r="D187" s="229">
        <v>2170.64</v>
      </c>
      <c r="E187" s="181">
        <f t="shared" si="24"/>
        <v>0.41529088195186681</v>
      </c>
    </row>
    <row r="188" spans="2:5" x14ac:dyDescent="0.25">
      <c r="B188" s="230" t="s">
        <v>362</v>
      </c>
      <c r="C188" s="229">
        <v>25524.71</v>
      </c>
      <c r="D188" s="229">
        <v>34305.993000000002</v>
      </c>
      <c r="E188" s="181">
        <f t="shared" si="24"/>
        <v>-0.25596935789032549</v>
      </c>
    </row>
    <row r="189" spans="2:5" x14ac:dyDescent="0.25">
      <c r="B189" s="230" t="s">
        <v>363</v>
      </c>
      <c r="C189" s="229">
        <v>15500.694</v>
      </c>
      <c r="D189" s="229">
        <v>15500.694</v>
      </c>
      <c r="E189" s="181">
        <f t="shared" si="24"/>
        <v>0</v>
      </c>
    </row>
    <row r="190" spans="2:5" x14ac:dyDescent="0.25">
      <c r="B190" s="231" t="s">
        <v>330</v>
      </c>
      <c r="C190" s="221">
        <f>SUM(C178:C189)</f>
        <v>1340033.2069999999</v>
      </c>
      <c r="D190" s="221">
        <f>SUM(D178:D189)</f>
        <v>1175490.1239999998</v>
      </c>
      <c r="E190" s="173">
        <f t="shared" si="24"/>
        <v>0.13997827769074478</v>
      </c>
    </row>
    <row r="191" spans="2:5" x14ac:dyDescent="0.25">
      <c r="B191" s="231"/>
      <c r="C191" s="221"/>
      <c r="D191" s="221"/>
      <c r="E191" s="173"/>
    </row>
    <row r="192" spans="2:5" x14ac:dyDescent="0.25">
      <c r="B192" s="231" t="s">
        <v>279</v>
      </c>
      <c r="C192" s="221"/>
      <c r="D192" s="221"/>
      <c r="E192" s="173"/>
    </row>
    <row r="193" spans="2:5" x14ac:dyDescent="0.25">
      <c r="B193" s="230" t="s">
        <v>364</v>
      </c>
      <c r="C193" s="229">
        <v>19853.084999999999</v>
      </c>
      <c r="D193" s="229">
        <v>40700</v>
      </c>
      <c r="E193" s="181">
        <v>0</v>
      </c>
    </row>
    <row r="194" spans="2:5" x14ac:dyDescent="0.25">
      <c r="B194" s="230" t="s">
        <v>365</v>
      </c>
      <c r="C194" s="229">
        <v>1079576.129</v>
      </c>
      <c r="D194" s="229">
        <v>927471.17500000005</v>
      </c>
      <c r="E194" s="181">
        <f t="shared" ref="E194:E199" si="25">C194/D194-1</f>
        <v>0.16399965637746083</v>
      </c>
    </row>
    <row r="195" spans="2:5" x14ac:dyDescent="0.25">
      <c r="B195" s="230" t="s">
        <v>333</v>
      </c>
      <c r="C195" s="229">
        <v>30.335000000000001</v>
      </c>
      <c r="D195" s="229">
        <v>26.879000000000001</v>
      </c>
      <c r="E195" s="181">
        <f t="shared" si="25"/>
        <v>0.12857621191264546</v>
      </c>
    </row>
    <row r="196" spans="2:5" x14ac:dyDescent="0.25">
      <c r="B196" s="230" t="s">
        <v>316</v>
      </c>
      <c r="C196" s="229">
        <v>1325.1130000000001</v>
      </c>
      <c r="D196" s="229">
        <v>716.12</v>
      </c>
      <c r="E196" s="181">
        <f t="shared" si="25"/>
        <v>0.85040635647656826</v>
      </c>
    </row>
    <row r="197" spans="2:5" x14ac:dyDescent="0.25">
      <c r="B197" s="230" t="s">
        <v>366</v>
      </c>
      <c r="C197" s="229">
        <v>99105.442999999999</v>
      </c>
      <c r="D197" s="229">
        <v>63697.671999999999</v>
      </c>
      <c r="E197" s="181">
        <f t="shared" si="25"/>
        <v>0.55587229310358466</v>
      </c>
    </row>
    <row r="198" spans="2:5" x14ac:dyDescent="0.25">
      <c r="B198" s="230" t="s">
        <v>367</v>
      </c>
      <c r="C198" s="229">
        <v>64902.62</v>
      </c>
      <c r="D198" s="229">
        <v>72731.660999999993</v>
      </c>
      <c r="E198" s="181">
        <f t="shared" si="25"/>
        <v>-0.10764281871687198</v>
      </c>
    </row>
    <row r="199" spans="2:5" x14ac:dyDescent="0.25">
      <c r="B199" s="231" t="s">
        <v>334</v>
      </c>
      <c r="C199" s="221">
        <f>SUM(C193:C198)</f>
        <v>1264792.7249999999</v>
      </c>
      <c r="D199" s="221">
        <f>SUM(D193:D198)</f>
        <v>1105343.507</v>
      </c>
      <c r="E199" s="173">
        <f t="shared" si="25"/>
        <v>0.14425309145096366</v>
      </c>
    </row>
    <row r="200" spans="2:5" x14ac:dyDescent="0.25">
      <c r="B200" s="231"/>
      <c r="C200" s="221"/>
      <c r="D200" s="221"/>
      <c r="E200" s="173"/>
    </row>
    <row r="201" spans="2:5" x14ac:dyDescent="0.25">
      <c r="B201" s="231" t="s">
        <v>289</v>
      </c>
      <c r="C201" s="221"/>
      <c r="D201" s="221"/>
      <c r="E201" s="173"/>
    </row>
    <row r="202" spans="2:5" x14ac:dyDescent="0.25">
      <c r="B202" s="230" t="s">
        <v>290</v>
      </c>
      <c r="C202" s="229">
        <v>19287.233</v>
      </c>
      <c r="D202" s="229">
        <v>19287.233</v>
      </c>
      <c r="E202" s="181">
        <f t="shared" ref="E202:E207" si="26">C202/D202-1</f>
        <v>0</v>
      </c>
    </row>
    <row r="203" spans="2:5" x14ac:dyDescent="0.25">
      <c r="B203" s="230" t="s">
        <v>291</v>
      </c>
      <c r="C203" s="229">
        <v>8698.23</v>
      </c>
      <c r="D203" s="229">
        <v>8698.23</v>
      </c>
      <c r="E203" s="181">
        <f t="shared" si="26"/>
        <v>0</v>
      </c>
    </row>
    <row r="204" spans="2:5" x14ac:dyDescent="0.25">
      <c r="B204" s="230" t="s">
        <v>368</v>
      </c>
      <c r="C204" s="229">
        <v>6089.8710000000001</v>
      </c>
      <c r="D204" s="229">
        <v>6089.8710000000001</v>
      </c>
      <c r="E204" s="181">
        <f t="shared" si="26"/>
        <v>0</v>
      </c>
    </row>
    <row r="205" spans="2:5" x14ac:dyDescent="0.25">
      <c r="B205" s="230" t="s">
        <v>322</v>
      </c>
      <c r="C205" s="229">
        <v>16117.767</v>
      </c>
      <c r="D205" s="229">
        <v>11023.9</v>
      </c>
      <c r="E205" s="181">
        <f t="shared" si="26"/>
        <v>0.46207485554114247</v>
      </c>
    </row>
    <row r="206" spans="2:5" ht="14.4" thickBot="1" x14ac:dyDescent="0.3">
      <c r="B206" s="230" t="s">
        <v>335</v>
      </c>
      <c r="C206" s="229">
        <v>25047.383000000002</v>
      </c>
      <c r="D206" s="229">
        <v>25047.383000000002</v>
      </c>
      <c r="E206" s="181">
        <f t="shared" si="26"/>
        <v>0</v>
      </c>
    </row>
    <row r="207" spans="2:5" ht="14.4" thickBot="1" x14ac:dyDescent="0.3">
      <c r="B207" s="232" t="s">
        <v>295</v>
      </c>
      <c r="C207" s="233">
        <f>SUM(C202:C206)</f>
        <v>75240.483999999997</v>
      </c>
      <c r="D207" s="233">
        <f>SUM(D202:D206)</f>
        <v>70146.616999999998</v>
      </c>
      <c r="E207" s="185">
        <f t="shared" si="26"/>
        <v>7.2617429290994906E-2</v>
      </c>
    </row>
    <row r="209" spans="1:2" x14ac:dyDescent="0.25">
      <c r="B209" s="82" t="s">
        <v>422</v>
      </c>
    </row>
    <row r="210" spans="1:2" x14ac:dyDescent="0.25">
      <c r="A210" s="71" t="s">
        <v>431</v>
      </c>
      <c r="B210" s="57" t="s">
        <v>428</v>
      </c>
    </row>
    <row r="211" spans="1:2" x14ac:dyDescent="0.25">
      <c r="A211" s="280"/>
      <c r="B211" s="57" t="s">
        <v>423</v>
      </c>
    </row>
    <row r="212" spans="1:2" x14ac:dyDescent="0.25">
      <c r="A212" s="280"/>
      <c r="B212" s="1" t="s">
        <v>424</v>
      </c>
    </row>
    <row r="213" spans="1:2" x14ac:dyDescent="0.25">
      <c r="A213" s="280"/>
    </row>
    <row r="214" spans="1:2" x14ac:dyDescent="0.25">
      <c r="A214" s="71" t="s">
        <v>432</v>
      </c>
      <c r="B214" s="57" t="s">
        <v>425</v>
      </c>
    </row>
    <row r="215" spans="1:2" x14ac:dyDescent="0.25">
      <c r="A215" s="280"/>
      <c r="B215" s="57" t="s">
        <v>426</v>
      </c>
    </row>
    <row r="216" spans="1:2" x14ac:dyDescent="0.25">
      <c r="A216" s="280"/>
      <c r="B216" s="1" t="s">
        <v>427</v>
      </c>
    </row>
    <row r="217" spans="1:2" x14ac:dyDescent="0.25">
      <c r="A217" s="280"/>
    </row>
    <row r="218" spans="1:2" x14ac:dyDescent="0.25">
      <c r="A218" s="71" t="s">
        <v>433</v>
      </c>
      <c r="B218" s="57" t="s">
        <v>429</v>
      </c>
    </row>
    <row r="219" spans="1:2" x14ac:dyDescent="0.25">
      <c r="A219" s="280"/>
      <c r="B219" s="57" t="s">
        <v>434</v>
      </c>
    </row>
    <row r="220" spans="1:2" x14ac:dyDescent="0.25">
      <c r="B220" s="1" t="s">
        <v>430</v>
      </c>
    </row>
  </sheetData>
  <mergeCells count="15">
    <mergeCell ref="B167:E167"/>
    <mergeCell ref="B168:E168"/>
    <mergeCell ref="B2:J2"/>
    <mergeCell ref="B4:E4"/>
    <mergeCell ref="B5:E5"/>
    <mergeCell ref="G4:J4"/>
    <mergeCell ref="G5:J5"/>
    <mergeCell ref="G102:J102"/>
    <mergeCell ref="B57:E57"/>
    <mergeCell ref="B106:E106"/>
    <mergeCell ref="B107:E107"/>
    <mergeCell ref="G50:J50"/>
    <mergeCell ref="G51:J51"/>
    <mergeCell ref="B56:E56"/>
    <mergeCell ref="G103:J103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237</v>
      </c>
      <c r="C2" s="5" t="s">
        <v>238</v>
      </c>
    </row>
    <row r="3" spans="2:3" ht="52.8" x14ac:dyDescent="0.25">
      <c r="B3" s="4" t="s">
        <v>239</v>
      </c>
      <c r="C3" s="5" t="s">
        <v>240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2022-10-27T14:53:05Z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