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May 2022/"/>
    </mc:Choice>
  </mc:AlternateContent>
  <xr:revisionPtr revIDLastSave="57" documentId="8_{A3D6C666-5731-44F2-836C-03711CFEB591}" xr6:coauthVersionLast="47" xr6:coauthVersionMax="47" xr10:uidLastSave="{5059676A-7FA4-4171-B234-9E620797CB23}"/>
  <bookViews>
    <workbookView xWindow="-108" yWindow="-108" windowWidth="23256" windowHeight="1257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3" l="1"/>
  <c r="C68" i="3"/>
  <c r="E68" i="3" s="1"/>
  <c r="E67" i="3"/>
  <c r="E65" i="3"/>
  <c r="E64" i="3"/>
  <c r="E63" i="3"/>
  <c r="E62" i="3"/>
  <c r="E57" i="3"/>
  <c r="E56" i="3"/>
  <c r="E55" i="3"/>
  <c r="E53" i="3"/>
  <c r="E52" i="3"/>
  <c r="E51" i="3"/>
  <c r="D50" i="3"/>
  <c r="D58" i="3" s="1"/>
  <c r="C50" i="3"/>
  <c r="E50" i="3" s="1"/>
  <c r="E47" i="3"/>
  <c r="D47" i="3"/>
  <c r="C47" i="3"/>
  <c r="E46" i="3"/>
  <c r="E45" i="3"/>
  <c r="E44" i="3"/>
  <c r="E43" i="3"/>
  <c r="E42" i="3"/>
  <c r="E41" i="3"/>
  <c r="D36" i="3"/>
  <c r="D37" i="3" s="1"/>
  <c r="C36" i="3"/>
  <c r="C37" i="3" s="1"/>
  <c r="E37" i="3" s="1"/>
  <c r="E35" i="3"/>
  <c r="E34" i="3"/>
  <c r="E33" i="3"/>
  <c r="E32" i="3"/>
  <c r="E31" i="3"/>
  <c r="E30" i="3"/>
  <c r="D27" i="3"/>
  <c r="C27" i="3"/>
  <c r="E27" i="3" s="1"/>
  <c r="E26" i="3"/>
  <c r="E25" i="3"/>
  <c r="E24" i="3"/>
  <c r="E23" i="3"/>
  <c r="E22" i="3"/>
  <c r="E21" i="3"/>
  <c r="E20" i="3"/>
  <c r="E19" i="3"/>
  <c r="E18" i="3"/>
  <c r="E17" i="3"/>
  <c r="E13" i="3"/>
  <c r="E11" i="3"/>
  <c r="E9" i="3"/>
  <c r="D59" i="3" l="1"/>
  <c r="C58" i="3"/>
  <c r="E58" i="3" s="1"/>
  <c r="E36" i="3"/>
  <c r="C59" i="3" l="1"/>
  <c r="E59" i="3" s="1"/>
  <c r="E142" i="1" l="1"/>
  <c r="F142" i="1"/>
  <c r="F124" i="1"/>
  <c r="E124" i="1"/>
  <c r="F144" i="1"/>
  <c r="E144" i="1"/>
  <c r="H5" i="25"/>
  <c r="F5" i="25"/>
  <c r="H4" i="25"/>
  <c r="F4" i="25"/>
</calcChain>
</file>

<file path=xl/sharedStrings.xml><?xml version="1.0" encoding="utf-8"?>
<sst xmlns="http://schemas.openxmlformats.org/spreadsheetml/2006/main" count="448" uniqueCount="310">
  <si>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</si>
  <si>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</si>
  <si>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</si>
  <si>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</si>
  <si>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</si>
  <si>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</si>
  <si>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</si>
  <si>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</si>
  <si>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</si>
  <si>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</si>
  <si>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</si>
  <si>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</si>
  <si>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</si>
  <si>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</si>
  <si>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</si>
  <si>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</si>
  <si>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</si>
  <si>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</si>
  <si>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</si>
  <si>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</si>
  <si>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</si>
  <si>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</si>
  <si>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</si>
  <si>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</si>
  <si>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</si>
  <si>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</si>
  <si>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</si>
  <si>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</si>
  <si>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</si>
  <si>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</si>
  <si>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</si>
  <si>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</si>
  <si>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</si>
  <si>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</si>
  <si>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</si>
  <si>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</si>
  <si>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</si>
  <si>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</si>
  <si>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</si>
  <si>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</si>
  <si>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</si>
  <si>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</si>
  <si>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</si>
  <si>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</si>
  <si>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</si>
  <si>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</si>
  <si>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</si>
  <si>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</si>
  <si>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</si>
  <si>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</si>
  <si>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</si>
  <si>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</si>
  <si>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</si>
  <si>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</si>
  <si>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</si>
  <si>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</si>
  <si>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</si>
  <si>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</si>
  <si>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</si>
  <si>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</si>
  <si>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</si>
  <si>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</si>
  <si>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</si>
  <si>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</si>
  <si>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</si>
  <si>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</si>
  <si>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</si>
  <si>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</si>
  <si>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</si>
  <si>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</si>
  <si>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</si>
  <si>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</si>
  <si>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</si>
  <si>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</si>
  <si>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</si>
  <si>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</si>
  <si>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</si>
  <si>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</si>
  <si>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</si>
  <si>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</si>
  <si>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</si>
  <si>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</si>
  <si>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</si>
  <si>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</si>
  <si>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</si>
  <si>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</si>
  <si>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</si>
  <si>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</si>
  <si>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</si>
  <si>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</si>
  <si>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</si>
  <si>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</si>
  <si>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</si>
  <si>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</si>
  <si>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</si>
  <si>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</si>
  <si>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</si>
  <si>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</si>
  <si>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</si>
  <si>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</si>
  <si>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</si>
  <si>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</si>
  <si>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</si>
  <si>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</si>
  <si>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</si>
  <si>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</si>
  <si>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</si>
  <si>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</si>
  <si>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</si>
  <si>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</si>
  <si>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</si>
  <si>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</si>
  <si>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</si>
  <si>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</si>
  <si>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</si>
  <si>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</si>
  <si>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</si>
  <si>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</si>
  <si>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</si>
  <si>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</si>
  <si>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</si>
  <si>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</si>
  <si>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</si>
  <si>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</si>
  <si>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</si>
  <si>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</si>
  <si>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</si>
  <si>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</si>
  <si>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</si>
  <si>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</si>
  <si>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</si>
  <si>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</si>
  <si>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</si>
  <si>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</si>
  <si>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</si>
  <si>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</si>
  <si>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</si>
  <si>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</si>
  <si>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</si>
  <si>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</si>
  <si>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</si>
  <si>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</si>
  <si>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</si>
  <si>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</si>
  <si>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</si>
  <si>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</si>
  <si>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</si>
  <si>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</si>
  <si>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</si>
  <si>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</si>
  <si>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</si>
  <si>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</si>
  <si>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</si>
  <si>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</si>
  <si>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</si>
  <si>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</si>
  <si>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</si>
  <si>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</si>
  <si>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</si>
  <si>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</si>
  <si>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</si>
  <si>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</si>
  <si>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</si>
  <si>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</si>
  <si>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</si>
  <si>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</si>
  <si>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</si>
  <si>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</si>
  <si>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</si>
  <si>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</si>
  <si>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</si>
  <si>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</si>
  <si>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</si>
  <si>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</si>
  <si>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</si>
  <si>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</si>
  <si>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</si>
  <si>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</si>
  <si>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</si>
  <si>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</si>
  <si>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</si>
  <si>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</si>
  <si>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</si>
  <si>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</si>
  <si>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</si>
  <si>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</si>
  <si>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</si>
  <si>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</si>
  <si>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</si>
  <si>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</si>
  <si>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</si>
  <si>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</si>
  <si>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</si>
  <si>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</si>
  <si>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</si>
  <si>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</si>
  <si>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</si>
  <si>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</si>
  <si>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</si>
  <si>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</si>
  <si>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</si>
  <si>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</si>
  <si>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</si>
  <si>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</si>
  <si>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</si>
  <si>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</si>
  <si>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</si>
  <si>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</si>
  <si>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</si>
  <si>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</si>
  <si>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</si>
  <si>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</si>
  <si>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</si>
  <si>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</si>
  <si>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</si>
  <si>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</si>
  <si>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</si>
  <si>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</si>
  <si>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</si>
  <si>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</si>
  <si>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</si>
  <si>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</si>
  <si>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</si>
  <si>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</si>
  <si>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</si>
  <si>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</si>
  <si>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</si>
  <si>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</si>
  <si>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</si>
  <si>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</si>
  <si>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</si>
  <si>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</si>
  <si>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</si>
  <si>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</si>
  <si>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</si>
  <si>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</si>
  <si>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</si>
  <si>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TRANSCORP</t>
  </si>
  <si>
    <t>C:\Users\iosaro\WSTC Financial Services Limited\Investment Research - Documents\Yetundes File\Daily Clients Report\Daily Report\2022\May 2022</t>
  </si>
  <si>
    <t>MTNN</t>
  </si>
  <si>
    <t>STANBIC</t>
  </si>
  <si>
    <t>FLOURMILL</t>
  </si>
  <si>
    <t>Market Snapshot - 31-May-22</t>
  </si>
  <si>
    <t>ETI</t>
  </si>
  <si>
    <t>NNFM</t>
  </si>
  <si>
    <t>ZENITH BANK</t>
  </si>
  <si>
    <t>NGX GROUP</t>
  </si>
  <si>
    <t>ACCESS HOLDINGS</t>
  </si>
  <si>
    <t>GT HOLDCO</t>
  </si>
  <si>
    <t>OKOMU OIL</t>
  </si>
  <si>
    <t>NIGERIAN BREWERIES</t>
  </si>
  <si>
    <t>JAPAUL GOLD</t>
  </si>
  <si>
    <t>CHAMPION BREWERIES</t>
  </si>
  <si>
    <t>FLOUR MILLS OF NIGERIA PLC</t>
  </si>
  <si>
    <t>AUDITED REPORT FOR THE YEAR ENDED MARCH 31, 2022</t>
  </si>
  <si>
    <t>FY 2022</t>
  </si>
  <si>
    <t>FY 2021</t>
  </si>
  <si>
    <t>N'm</t>
  </si>
  <si>
    <t>Revenue</t>
  </si>
  <si>
    <t>Cost of Sales</t>
  </si>
  <si>
    <t>Profit before tax</t>
  </si>
  <si>
    <t>Income tax</t>
  </si>
  <si>
    <t>Profit after tax</t>
  </si>
  <si>
    <t>Balance Sheet Information:</t>
  </si>
  <si>
    <t>Assets</t>
  </si>
  <si>
    <t>Non-current assets</t>
  </si>
  <si>
    <t>Property, plant and equipment</t>
  </si>
  <si>
    <t>Investment properties</t>
  </si>
  <si>
    <t>Biological assets</t>
  </si>
  <si>
    <t>ROU assets</t>
  </si>
  <si>
    <t>Goodwill</t>
  </si>
  <si>
    <t>Intangible assets</t>
  </si>
  <si>
    <t>Long term receivables</t>
  </si>
  <si>
    <t>Available for sale investments</t>
  </si>
  <si>
    <t xml:space="preserve">Deferred tax </t>
  </si>
  <si>
    <t>Prepayments</t>
  </si>
  <si>
    <t>Total non-current assets</t>
  </si>
  <si>
    <t>Current assets</t>
  </si>
  <si>
    <t>Inventories</t>
  </si>
  <si>
    <t>Trade and other receivables</t>
  </si>
  <si>
    <t>Derivatives assets</t>
  </si>
  <si>
    <t>Prepayments and deposits for imports</t>
  </si>
  <si>
    <t>Cash and deposits</t>
  </si>
  <si>
    <t>Total current assets</t>
  </si>
  <si>
    <t xml:space="preserve">Total Assets </t>
  </si>
  <si>
    <t>Liabilities</t>
  </si>
  <si>
    <t>Non-current liabilities</t>
  </si>
  <si>
    <t>Borrowings</t>
  </si>
  <si>
    <t>Finance lease liabilities</t>
  </si>
  <si>
    <t>Retirement benefit obligation</t>
  </si>
  <si>
    <t>Deferred income</t>
  </si>
  <si>
    <t>Long service award</t>
  </si>
  <si>
    <t>Total non-current liabilities</t>
  </si>
  <si>
    <t>Current liabilities</t>
  </si>
  <si>
    <t>Lease liabilities</t>
  </si>
  <si>
    <t>Trade and other payables</t>
  </si>
  <si>
    <t>Derivative liabilities</t>
  </si>
  <si>
    <t>Current tax liabilities</t>
  </si>
  <si>
    <t>Dividend payable</t>
  </si>
  <si>
    <t>Customer deposits</t>
  </si>
  <si>
    <t>Total current liabilities</t>
  </si>
  <si>
    <t>Total Liabilities</t>
  </si>
  <si>
    <t>Equity</t>
  </si>
  <si>
    <t>Share capital</t>
  </si>
  <si>
    <t>Share premium</t>
  </si>
  <si>
    <t>Fair value reserves</t>
  </si>
  <si>
    <t>Retained earnings</t>
  </si>
  <si>
    <t>Hedging reserve</t>
  </si>
  <si>
    <t>NCI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</si>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</sst>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#,##0;[Red]\(#,##0\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154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43" fontId="16" fillId="25" borderId="0" xfId="20489" applyFont="1" applyFill="1"/>
    <xf numFmtId="4" fontId="16" fillId="25" borderId="0" xfId="0" applyNumberFormat="1" applyFont="1" applyFill="1"/>
    <xf numFmtId="43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43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43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43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43" fontId="16" fillId="0" borderId="0" xfId="156" applyFont="1"/>
    <xf numFmtId="43" fontId="16" fillId="0" borderId="0" xfId="151" applyFont="1" applyAlignment="1">
      <alignment horizontal="center"/>
    </xf>
    <xf numFmtId="164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43" fontId="35" fillId="24" borderId="0" xfId="156" applyFont="1" applyFill="1" applyAlignment="1">
      <alignment horizontal="center"/>
    </xf>
    <xf numFmtId="43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43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43" fontId="16" fillId="25" borderId="0" xfId="156" applyFont="1" applyFill="1"/>
    <xf numFmtId="164" fontId="16" fillId="25" borderId="0" xfId="156" applyNumberFormat="1" applyFont="1" applyFill="1"/>
    <xf numFmtId="43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43" fontId="16" fillId="24" borderId="0" xfId="20484" applyFont="1" applyFill="1" applyBorder="1" applyAlignment="1">
      <alignment horizontal="center"/>
    </xf>
    <xf numFmtId="10" fontId="16" fillId="24" borderId="0" xfId="170" applyNumberFormat="1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43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43" fontId="16" fillId="25" borderId="0" xfId="156" applyFont="1" applyFill="1" applyBorder="1"/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43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4" fontId="16" fillId="24" borderId="0" xfId="0" applyNumberFormat="1" applyFont="1" applyFill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  <xf numFmtId="2" fontId="16" fillId="25" borderId="14" xfId="0" applyNumberFormat="1" applyFont="1" applyFill="1" applyBorder="1" applyAlignment="1">
      <alignment horizontal="center"/>
    </xf>
    <xf numFmtId="0" fontId="35" fillId="24" borderId="27" xfId="509" applyFont="1" applyFill="1" applyBorder="1" applyAlignment="1">
      <alignment horizontal="center"/>
    </xf>
    <xf numFmtId="0" fontId="35" fillId="24" borderId="28" xfId="509" applyFont="1" applyFill="1" applyBorder="1" applyAlignment="1">
      <alignment horizontal="center"/>
    </xf>
    <xf numFmtId="0" fontId="35" fillId="24" borderId="29" xfId="509" applyFont="1" applyFill="1" applyBorder="1" applyAlignment="1">
      <alignment horizontal="center"/>
    </xf>
    <xf numFmtId="0" fontId="35" fillId="24" borderId="30" xfId="509" applyFont="1" applyFill="1" applyBorder="1" applyAlignment="1">
      <alignment horizontal="center"/>
    </xf>
    <xf numFmtId="0" fontId="16" fillId="24" borderId="27" xfId="509" applyFont="1" applyFill="1" applyBorder="1"/>
    <xf numFmtId="0" fontId="35" fillId="24" borderId="27" xfId="509" applyFont="1" applyFill="1" applyBorder="1" applyAlignment="1">
      <alignment horizontal="center"/>
    </xf>
    <xf numFmtId="0" fontId="35" fillId="24" borderId="28" xfId="509" applyFont="1" applyFill="1" applyBorder="1" applyAlignment="1">
      <alignment horizontal="center"/>
    </xf>
    <xf numFmtId="0" fontId="16" fillId="24" borderId="29" xfId="509" applyFont="1" applyFill="1" applyBorder="1"/>
    <xf numFmtId="0" fontId="35" fillId="24" borderId="29" xfId="509" applyFont="1" applyFill="1" applyBorder="1" applyAlignment="1">
      <alignment horizontal="center"/>
    </xf>
    <xf numFmtId="0" fontId="35" fillId="24" borderId="30" xfId="509" applyFont="1" applyFill="1" applyBorder="1" applyAlignment="1">
      <alignment horizontal="center"/>
    </xf>
    <xf numFmtId="0" fontId="35" fillId="29" borderId="28" xfId="509" applyFont="1" applyFill="1" applyBorder="1"/>
    <xf numFmtId="164" fontId="16" fillId="29" borderId="31" xfId="18477" applyNumberFormat="1" applyFont="1" applyFill="1" applyBorder="1" applyAlignment="1">
      <alignment horizontal="center"/>
    </xf>
    <xf numFmtId="9" fontId="35" fillId="29" borderId="28" xfId="504" applyFont="1" applyFill="1" applyBorder="1" applyAlignment="1">
      <alignment horizontal="center"/>
    </xf>
    <xf numFmtId="0" fontId="35" fillId="29" borderId="31" xfId="509" applyFont="1" applyFill="1" applyBorder="1"/>
    <xf numFmtId="166" fontId="35" fillId="29" borderId="31" xfId="18477" applyNumberFormat="1" applyFont="1" applyFill="1" applyBorder="1" applyAlignment="1">
      <alignment horizontal="center"/>
    </xf>
    <xf numFmtId="9" fontId="35" fillId="29" borderId="31" xfId="504" applyFont="1" applyFill="1" applyBorder="1" applyAlignment="1">
      <alignment horizontal="center"/>
    </xf>
    <xf numFmtId="0" fontId="16" fillId="29" borderId="31" xfId="509" applyFont="1" applyFill="1" applyBorder="1"/>
    <xf numFmtId="166" fontId="16" fillId="29" borderId="31" xfId="18477" applyNumberFormat="1" applyFont="1" applyFill="1" applyBorder="1" applyAlignment="1">
      <alignment horizontal="center"/>
    </xf>
    <xf numFmtId="166" fontId="35" fillId="29" borderId="32" xfId="18477" applyNumberFormat="1" applyFont="1" applyFill="1" applyBorder="1" applyAlignment="1">
      <alignment horizontal="center"/>
    </xf>
    <xf numFmtId="9" fontId="35" fillId="29" borderId="32" xfId="504" applyFont="1" applyFill="1" applyBorder="1" applyAlignment="1">
      <alignment horizontal="center"/>
    </xf>
    <xf numFmtId="0" fontId="35" fillId="0" borderId="33" xfId="509" applyFont="1" applyBorder="1" applyAlignment="1">
      <alignment horizontal="left"/>
    </xf>
    <xf numFmtId="0" fontId="35" fillId="29" borderId="34" xfId="509" applyFont="1" applyFill="1" applyBorder="1" applyAlignment="1">
      <alignment horizontal="left"/>
    </xf>
    <xf numFmtId="9" fontId="16" fillId="29" borderId="31" xfId="504" applyFont="1" applyFill="1" applyBorder="1" applyAlignment="1">
      <alignment horizontal="center"/>
    </xf>
    <xf numFmtId="0" fontId="16" fillId="29" borderId="34" xfId="509" applyFont="1" applyFill="1" applyBorder="1" applyAlignment="1">
      <alignment horizontal="left"/>
    </xf>
    <xf numFmtId="0" fontId="35" fillId="25" borderId="33" xfId="509" applyFont="1" applyFill="1" applyBorder="1" applyAlignment="1">
      <alignment horizontal="justify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N1048576" sqref="N1048576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44712</v>
      </c>
      <c r="E2" s="14">
        <v>44711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1"/>
      <c r="H3" s="2"/>
      <c r="I3" s="2"/>
    </row>
    <row r="4" spans="2:9" ht="13.8" x14ac:dyDescent="0.25">
      <c r="B4" s="23" t="s">
        <v>6</v>
      </c>
      <c r="C4" s="24" t="s">
        <v>7</v>
      </c>
      <c r="D4" s="25">
        <v>0.32</v>
      </c>
      <c r="E4" s="25">
        <v>0.32</v>
      </c>
      <c r="F4" s="96">
        <v>0</v>
      </c>
      <c r="G4" s="92">
        <v>117400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215</v>
      </c>
      <c r="E5" s="28">
        <v>215</v>
      </c>
      <c r="F5" s="97">
        <v>0</v>
      </c>
      <c r="G5" s="93">
        <v>433396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162</v>
      </c>
      <c r="E6" s="25">
        <v>162</v>
      </c>
      <c r="F6" s="96">
        <v>0</v>
      </c>
      <c r="G6" s="92">
        <v>663668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3.12</v>
      </c>
      <c r="E7" s="29">
        <v>3.12</v>
      </c>
      <c r="F7" s="97">
        <v>0</v>
      </c>
      <c r="G7" s="93">
        <v>7166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1.6</v>
      </c>
      <c r="E8" s="25">
        <v>1.6</v>
      </c>
      <c r="F8" s="96">
        <v>0</v>
      </c>
      <c r="G8" s="92">
        <v>471775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7"/>
      <c r="G9" s="93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8"/>
      <c r="G10" s="91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0.71</v>
      </c>
      <c r="E11" s="25">
        <v>0.71</v>
      </c>
      <c r="F11" s="96">
        <v>0</v>
      </c>
      <c r="G11" s="92">
        <v>50709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1.94</v>
      </c>
      <c r="F12" s="97">
        <v>0</v>
      </c>
      <c r="G12" s="93">
        <v>1520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11.5</v>
      </c>
      <c r="E13" s="25">
        <v>11.5</v>
      </c>
      <c r="F13" s="96">
        <v>0</v>
      </c>
      <c r="G13" s="92">
        <v>2776873</v>
      </c>
      <c r="H13" s="2"/>
      <c r="I13" s="2"/>
    </row>
    <row r="14" spans="2:9" ht="15" customHeight="1" x14ac:dyDescent="0.25">
      <c r="B14" s="23" t="s">
        <v>8</v>
      </c>
      <c r="C14" s="27" t="s">
        <v>237</v>
      </c>
      <c r="D14" s="29">
        <v>1.25</v>
      </c>
      <c r="E14" s="29">
        <v>1.22</v>
      </c>
      <c r="F14" s="97">
        <v>2.4590000000000001E-2</v>
      </c>
      <c r="G14" s="93">
        <v>86743395</v>
      </c>
      <c r="H14" s="2"/>
      <c r="I14" s="2"/>
    </row>
    <row r="15" spans="2:9" ht="15" customHeight="1" x14ac:dyDescent="0.25">
      <c r="B15" s="23"/>
      <c r="C15" s="24" t="s">
        <v>20</v>
      </c>
      <c r="D15" s="25"/>
      <c r="E15" s="25"/>
      <c r="F15" s="96"/>
      <c r="G15" s="92"/>
      <c r="H15" s="2"/>
      <c r="I15" s="2"/>
    </row>
    <row r="16" spans="2:9" ht="15" customHeight="1" x14ac:dyDescent="0.25">
      <c r="B16" s="19" t="s">
        <v>21</v>
      </c>
      <c r="C16" s="20"/>
      <c r="D16" s="30" t="s">
        <v>5</v>
      </c>
      <c r="E16" s="30" t="s">
        <v>5</v>
      </c>
      <c r="F16" s="98"/>
      <c r="G16" s="91"/>
      <c r="H16" s="2"/>
      <c r="I16" s="2"/>
    </row>
    <row r="17" spans="2:9" ht="15" customHeight="1" x14ac:dyDescent="0.25">
      <c r="B17" s="23" t="s">
        <v>22</v>
      </c>
      <c r="C17" s="24" t="s">
        <v>23</v>
      </c>
      <c r="D17" s="31">
        <v>1.03</v>
      </c>
      <c r="E17" s="31">
        <v>1.03</v>
      </c>
      <c r="F17" s="99">
        <v>0</v>
      </c>
      <c r="G17" s="92">
        <v>0</v>
      </c>
      <c r="H17" s="2"/>
      <c r="I17" s="2"/>
    </row>
    <row r="18" spans="2:9" ht="15" customHeight="1" x14ac:dyDescent="0.25">
      <c r="B18" s="23" t="s">
        <v>24</v>
      </c>
      <c r="C18" s="27" t="s">
        <v>25</v>
      </c>
      <c r="D18" s="29">
        <v>26.25</v>
      </c>
      <c r="E18" s="29">
        <v>26.25</v>
      </c>
      <c r="F18" s="97">
        <v>0</v>
      </c>
      <c r="G18" s="93">
        <v>300703</v>
      </c>
      <c r="H18" s="2"/>
      <c r="I18" s="2"/>
    </row>
    <row r="19" spans="2:9" ht="13.8" x14ac:dyDescent="0.25">
      <c r="B19" s="23" t="s">
        <v>26</v>
      </c>
      <c r="C19" s="24" t="s">
        <v>27</v>
      </c>
      <c r="D19" s="25">
        <v>1.03</v>
      </c>
      <c r="E19" s="25">
        <v>1.02</v>
      </c>
      <c r="F19" s="96">
        <v>9.8040000000000002E-3</v>
      </c>
      <c r="G19" s="92">
        <v>1758418</v>
      </c>
      <c r="H19" s="2"/>
      <c r="I19" s="2"/>
    </row>
    <row r="20" spans="2:9" ht="13.8" x14ac:dyDescent="0.25">
      <c r="B20" s="23" t="s">
        <v>28</v>
      </c>
      <c r="C20" s="27" t="s">
        <v>29</v>
      </c>
      <c r="D20" s="29">
        <v>77</v>
      </c>
      <c r="E20" s="29">
        <v>77</v>
      </c>
      <c r="F20" s="97">
        <v>0</v>
      </c>
      <c r="G20" s="93">
        <v>3429</v>
      </c>
      <c r="H20" s="2"/>
      <c r="I20" s="2"/>
    </row>
    <row r="21" spans="2:9" ht="13.8" x14ac:dyDescent="0.25">
      <c r="B21" s="23" t="s">
        <v>8</v>
      </c>
      <c r="C21" s="24" t="s">
        <v>30</v>
      </c>
      <c r="D21" s="25">
        <v>36.6</v>
      </c>
      <c r="E21" s="25">
        <v>36.6</v>
      </c>
      <c r="F21" s="96">
        <v>0</v>
      </c>
      <c r="G21" s="92">
        <v>0</v>
      </c>
      <c r="H21" s="2"/>
      <c r="I21" s="2"/>
    </row>
    <row r="22" spans="2:9" ht="13.8" x14ac:dyDescent="0.25">
      <c r="B22" s="23" t="s">
        <v>8</v>
      </c>
      <c r="C22" s="27" t="s">
        <v>31</v>
      </c>
      <c r="D22" s="29">
        <v>3.75</v>
      </c>
      <c r="E22" s="29">
        <v>3.75</v>
      </c>
      <c r="F22" s="97">
        <v>0</v>
      </c>
      <c r="G22" s="93">
        <v>646770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100"/>
      <c r="G23" s="94"/>
      <c r="H23" s="2"/>
      <c r="I23" s="2"/>
    </row>
    <row r="24" spans="2:9" ht="13.8" x14ac:dyDescent="0.25">
      <c r="B24" s="19" t="s">
        <v>32</v>
      </c>
      <c r="C24" s="20"/>
      <c r="D24" s="30" t="s">
        <v>5</v>
      </c>
      <c r="E24" s="30" t="s">
        <v>5</v>
      </c>
      <c r="F24" s="98"/>
      <c r="G24" s="91"/>
      <c r="H24" s="2"/>
      <c r="I24" s="2"/>
    </row>
    <row r="25" spans="2:9" ht="13.8" x14ac:dyDescent="0.25">
      <c r="B25" s="23" t="s">
        <v>33</v>
      </c>
      <c r="C25" s="24" t="s">
        <v>34</v>
      </c>
      <c r="D25" s="25">
        <v>0.5</v>
      </c>
      <c r="E25" s="25">
        <v>0.5</v>
      </c>
      <c r="F25" s="96">
        <v>0</v>
      </c>
      <c r="G25" s="92">
        <v>0</v>
      </c>
      <c r="H25" s="2"/>
      <c r="I25" s="2"/>
    </row>
    <row r="26" spans="2:9" ht="13.8" x14ac:dyDescent="0.25">
      <c r="B26" s="23" t="s">
        <v>35</v>
      </c>
      <c r="C26" s="27" t="s">
        <v>36</v>
      </c>
      <c r="D26" s="29">
        <v>3.95</v>
      </c>
      <c r="E26" s="29">
        <v>3.76</v>
      </c>
      <c r="F26" s="97">
        <v>0.05</v>
      </c>
      <c r="G26" s="93">
        <v>1118993</v>
      </c>
      <c r="H26" s="2"/>
      <c r="I26" s="2"/>
    </row>
    <row r="27" spans="2:9" ht="13.8" x14ac:dyDescent="0.25">
      <c r="B27" s="23" t="s">
        <v>8</v>
      </c>
      <c r="C27" s="24" t="s">
        <v>37</v>
      </c>
      <c r="D27" s="25">
        <v>0.81</v>
      </c>
      <c r="E27" s="25">
        <v>0.81</v>
      </c>
      <c r="F27" s="96">
        <v>0</v>
      </c>
      <c r="G27" s="92">
        <v>0</v>
      </c>
      <c r="H27" s="2"/>
      <c r="I27" s="2"/>
    </row>
    <row r="28" spans="2:9" ht="13.8" x14ac:dyDescent="0.25">
      <c r="B28" s="23" t="s">
        <v>8</v>
      </c>
      <c r="C28" s="27" t="s">
        <v>38</v>
      </c>
      <c r="D28" s="29">
        <v>90.5</v>
      </c>
      <c r="E28" s="29">
        <v>87.1</v>
      </c>
      <c r="F28" s="97">
        <v>3.9036000000000001E-2</v>
      </c>
      <c r="G28" s="93">
        <v>325708</v>
      </c>
      <c r="H28" s="2"/>
      <c r="I28" s="2"/>
    </row>
    <row r="29" spans="2:9" ht="13.8" x14ac:dyDescent="0.25">
      <c r="B29" s="23" t="s">
        <v>8</v>
      </c>
      <c r="C29" s="24" t="s">
        <v>39</v>
      </c>
      <c r="D29" s="25">
        <v>7.9</v>
      </c>
      <c r="E29" s="25">
        <v>7.9</v>
      </c>
      <c r="F29" s="96">
        <v>0</v>
      </c>
      <c r="G29" s="92">
        <v>613361</v>
      </c>
      <c r="H29" s="2"/>
      <c r="I29" s="2"/>
    </row>
    <row r="30" spans="2:9" s="24" customFormat="1" ht="13.8" x14ac:dyDescent="0.25">
      <c r="B30" s="34" t="s">
        <v>8</v>
      </c>
      <c r="C30" s="27" t="s">
        <v>40</v>
      </c>
      <c r="D30" s="29">
        <v>62.4</v>
      </c>
      <c r="E30" s="29">
        <v>69.3</v>
      </c>
      <c r="F30" s="97">
        <v>-9.9567000000000003E-2</v>
      </c>
      <c r="G30" s="93">
        <v>219951</v>
      </c>
    </row>
    <row r="31" spans="2:9" ht="13.8" x14ac:dyDescent="0.25">
      <c r="B31" s="23" t="s">
        <v>41</v>
      </c>
      <c r="C31" s="24" t="s">
        <v>42</v>
      </c>
      <c r="D31" s="25">
        <v>2.0299999999999998</v>
      </c>
      <c r="E31" s="25">
        <v>2.0299999999999998</v>
      </c>
      <c r="F31" s="96">
        <v>0</v>
      </c>
      <c r="G31" s="92">
        <v>0</v>
      </c>
      <c r="H31" s="2"/>
      <c r="I31" s="2"/>
    </row>
    <row r="32" spans="2:9" ht="13.8" x14ac:dyDescent="0.25">
      <c r="B32" s="23" t="s">
        <v>43</v>
      </c>
      <c r="C32" s="27" t="s">
        <v>44</v>
      </c>
      <c r="D32" s="29">
        <v>57.9</v>
      </c>
      <c r="E32" s="29">
        <v>57.9</v>
      </c>
      <c r="F32" s="97">
        <v>0</v>
      </c>
      <c r="G32" s="93">
        <v>148734</v>
      </c>
      <c r="H32" s="2"/>
      <c r="I32" s="2"/>
    </row>
    <row r="33" spans="2:9" ht="13.8" x14ac:dyDescent="0.25">
      <c r="B33" s="23" t="s">
        <v>8</v>
      </c>
      <c r="C33" s="24" t="s">
        <v>45</v>
      </c>
      <c r="D33" s="25">
        <v>17.7</v>
      </c>
      <c r="E33" s="25">
        <v>17.7</v>
      </c>
      <c r="F33" s="96">
        <v>0</v>
      </c>
      <c r="G33" s="92">
        <v>122199</v>
      </c>
      <c r="H33" s="35"/>
      <c r="I33" s="2"/>
    </row>
    <row r="34" spans="2:9" ht="13.8" x14ac:dyDescent="0.25">
      <c r="B34" s="23" t="s">
        <v>8</v>
      </c>
      <c r="C34" s="27" t="s">
        <v>46</v>
      </c>
      <c r="D34" s="29">
        <v>1400</v>
      </c>
      <c r="E34" s="29">
        <v>1400</v>
      </c>
      <c r="F34" s="97">
        <v>0</v>
      </c>
      <c r="G34" s="93">
        <v>3019</v>
      </c>
      <c r="H34" s="2"/>
      <c r="I34" s="2"/>
    </row>
    <row r="35" spans="2:9" ht="13.8" x14ac:dyDescent="0.25">
      <c r="B35" s="23" t="s">
        <v>8</v>
      </c>
      <c r="C35" s="24" t="s">
        <v>47</v>
      </c>
      <c r="D35" s="25">
        <v>17</v>
      </c>
      <c r="E35" s="25">
        <v>17</v>
      </c>
      <c r="F35" s="96">
        <v>0</v>
      </c>
      <c r="G35" s="92">
        <v>1709928</v>
      </c>
      <c r="H35" s="2"/>
      <c r="I35" s="2"/>
    </row>
    <row r="36" spans="2:9" ht="13.8" x14ac:dyDescent="0.25">
      <c r="B36" s="23" t="s">
        <v>8</v>
      </c>
      <c r="C36" s="27" t="s">
        <v>48</v>
      </c>
      <c r="D36" s="29">
        <v>35.35</v>
      </c>
      <c r="E36" s="29">
        <v>35.700000000000003</v>
      </c>
      <c r="F36" s="97">
        <v>-9.8040000000000002E-3</v>
      </c>
      <c r="G36" s="93">
        <v>3077959</v>
      </c>
      <c r="H36" s="2"/>
      <c r="I36" s="2"/>
    </row>
    <row r="37" spans="2:9" ht="13.8" x14ac:dyDescent="0.25">
      <c r="B37" s="23" t="s">
        <v>8</v>
      </c>
      <c r="C37" s="24" t="s">
        <v>49</v>
      </c>
      <c r="D37" s="25">
        <v>3.2</v>
      </c>
      <c r="E37" s="25">
        <v>3.28</v>
      </c>
      <c r="F37" s="96">
        <v>-2.4389999999999998E-2</v>
      </c>
      <c r="G37" s="92">
        <v>3628448</v>
      </c>
      <c r="H37" s="2"/>
      <c r="I37" s="2"/>
    </row>
    <row r="38" spans="2:9" ht="13.8" x14ac:dyDescent="0.25">
      <c r="B38" s="23" t="s">
        <v>8</v>
      </c>
      <c r="C38" s="27" t="s">
        <v>50</v>
      </c>
      <c r="D38" s="29">
        <v>0.36</v>
      </c>
      <c r="E38" s="29">
        <v>0.36</v>
      </c>
      <c r="F38" s="97">
        <v>0</v>
      </c>
      <c r="G38" s="93">
        <v>0</v>
      </c>
      <c r="H38" s="2"/>
      <c r="I38" s="2"/>
    </row>
    <row r="39" spans="2:9" ht="13.8" x14ac:dyDescent="0.25">
      <c r="B39" s="23" t="s">
        <v>8</v>
      </c>
      <c r="C39" s="24" t="s">
        <v>51</v>
      </c>
      <c r="D39" s="25">
        <v>12.85</v>
      </c>
      <c r="E39" s="25">
        <v>12.85</v>
      </c>
      <c r="F39" s="96">
        <v>0</v>
      </c>
      <c r="G39" s="92">
        <v>106860</v>
      </c>
      <c r="H39" s="2"/>
      <c r="I39" s="2"/>
    </row>
    <row r="40" spans="2:9" ht="13.8" x14ac:dyDescent="0.25">
      <c r="B40" s="23" t="s">
        <v>8</v>
      </c>
      <c r="C40" s="27" t="s">
        <v>52</v>
      </c>
      <c r="D40" s="29">
        <v>10.55</v>
      </c>
      <c r="E40" s="29">
        <v>11.7</v>
      </c>
      <c r="F40" s="97">
        <v>-9.8291000000000003E-2</v>
      </c>
      <c r="G40" s="93">
        <v>608575</v>
      </c>
      <c r="H40" s="2"/>
      <c r="I40" s="2"/>
    </row>
    <row r="41" spans="2:9" ht="13.8" x14ac:dyDescent="0.25">
      <c r="B41" s="23" t="s">
        <v>53</v>
      </c>
      <c r="C41" s="24" t="s">
        <v>54</v>
      </c>
      <c r="D41" s="25">
        <v>8.9499999999999993</v>
      </c>
      <c r="E41" s="25">
        <v>8.9499999999999993</v>
      </c>
      <c r="F41" s="96">
        <v>0</v>
      </c>
      <c r="G41" s="92">
        <v>0</v>
      </c>
      <c r="H41" s="2"/>
      <c r="I41" s="2"/>
    </row>
    <row r="42" spans="2:9" ht="13.8" x14ac:dyDescent="0.25">
      <c r="B42" s="23" t="s">
        <v>8</v>
      </c>
      <c r="C42" s="27" t="s">
        <v>55</v>
      </c>
      <c r="D42" s="29">
        <v>62.55</v>
      </c>
      <c r="E42" s="29">
        <v>62.55</v>
      </c>
      <c r="F42" s="97">
        <v>0</v>
      </c>
      <c r="G42" s="93">
        <v>0</v>
      </c>
      <c r="H42" s="2"/>
      <c r="I42" s="2"/>
    </row>
    <row r="43" spans="2:9" ht="13.8" x14ac:dyDescent="0.25">
      <c r="B43" s="23" t="s">
        <v>8</v>
      </c>
      <c r="C43" s="24" t="s">
        <v>56</v>
      </c>
      <c r="D43" s="25">
        <v>16.2</v>
      </c>
      <c r="E43" s="25">
        <v>16.2</v>
      </c>
      <c r="F43" s="96">
        <v>0</v>
      </c>
      <c r="G43" s="92">
        <v>0</v>
      </c>
      <c r="H43" s="2"/>
      <c r="I43" s="2"/>
    </row>
    <row r="44" spans="2:9" ht="13.8" x14ac:dyDescent="0.25">
      <c r="B44" s="23" t="s">
        <v>57</v>
      </c>
      <c r="C44" s="27" t="s">
        <v>58</v>
      </c>
      <c r="D44" s="29">
        <v>22.55</v>
      </c>
      <c r="E44" s="29">
        <v>22.55</v>
      </c>
      <c r="F44" s="97">
        <v>0</v>
      </c>
      <c r="G44" s="93">
        <v>167610</v>
      </c>
      <c r="H44" s="2"/>
      <c r="I44" s="2"/>
    </row>
    <row r="45" spans="2:9" ht="13.8" x14ac:dyDescent="0.25">
      <c r="B45" s="36"/>
      <c r="C45" s="24" t="s">
        <v>59</v>
      </c>
      <c r="D45" s="25">
        <v>11.45</v>
      </c>
      <c r="E45" s="25">
        <v>11.45</v>
      </c>
      <c r="F45" s="96">
        <v>0</v>
      </c>
      <c r="G45" s="92">
        <v>123448</v>
      </c>
      <c r="H45" s="2"/>
      <c r="I45" s="2"/>
    </row>
    <row r="46" spans="2:9" ht="13.8" x14ac:dyDescent="0.25">
      <c r="B46" s="23" t="s">
        <v>8</v>
      </c>
      <c r="C46" s="27" t="s">
        <v>60</v>
      </c>
      <c r="D46" s="29">
        <v>15.25</v>
      </c>
      <c r="E46" s="29">
        <v>14.95</v>
      </c>
      <c r="F46" s="97">
        <v>2.0067000000000002E-2</v>
      </c>
      <c r="G46" s="93">
        <v>2432987</v>
      </c>
      <c r="H46" s="2"/>
      <c r="I46" s="2"/>
    </row>
    <row r="47" spans="2:9" ht="13.8" x14ac:dyDescent="0.25">
      <c r="B47" s="23"/>
      <c r="C47" s="37"/>
      <c r="D47" s="38"/>
      <c r="E47" s="38"/>
      <c r="F47" s="101"/>
      <c r="G47" s="95"/>
      <c r="H47" s="2"/>
      <c r="I47" s="2"/>
    </row>
    <row r="48" spans="2:9" ht="13.8" x14ac:dyDescent="0.25">
      <c r="B48" s="19" t="s">
        <v>61</v>
      </c>
      <c r="C48" s="20"/>
      <c r="D48" s="30" t="s">
        <v>5</v>
      </c>
      <c r="E48" s="30" t="s">
        <v>5</v>
      </c>
      <c r="F48" s="98"/>
      <c r="G48" s="91"/>
      <c r="H48" s="2"/>
      <c r="I48" s="2"/>
    </row>
    <row r="49" spans="2:9" ht="13.8" x14ac:dyDescent="0.25">
      <c r="B49" s="23" t="s">
        <v>62</v>
      </c>
      <c r="C49" s="24" t="s">
        <v>236</v>
      </c>
      <c r="D49" s="25">
        <v>10</v>
      </c>
      <c r="E49" s="25">
        <v>10</v>
      </c>
      <c r="F49" s="96">
        <v>0</v>
      </c>
      <c r="G49" s="92">
        <v>14117716</v>
      </c>
      <c r="H49" s="2"/>
      <c r="I49" s="2"/>
    </row>
    <row r="50" spans="2:9" ht="13.8" x14ac:dyDescent="0.25">
      <c r="B50" s="36" t="s">
        <v>8</v>
      </c>
      <c r="C50" s="27" t="s">
        <v>63</v>
      </c>
      <c r="D50" s="29">
        <v>12.5</v>
      </c>
      <c r="E50" s="29">
        <v>11.9</v>
      </c>
      <c r="F50" s="97">
        <v>0.05</v>
      </c>
      <c r="G50" s="93">
        <v>1709616</v>
      </c>
      <c r="H50" s="2"/>
      <c r="I50" s="2"/>
    </row>
    <row r="51" spans="2:9" ht="13.8" x14ac:dyDescent="0.25">
      <c r="B51" s="23" t="s">
        <v>8</v>
      </c>
      <c r="C51" s="24" t="s">
        <v>64</v>
      </c>
      <c r="D51" s="25">
        <v>3.5</v>
      </c>
      <c r="E51" s="25">
        <v>3.5</v>
      </c>
      <c r="F51" s="96">
        <v>0</v>
      </c>
      <c r="G51" s="92">
        <v>19757241</v>
      </c>
      <c r="H51" s="2"/>
      <c r="I51" s="2"/>
    </row>
    <row r="52" spans="2:9" ht="13.8" x14ac:dyDescent="0.25">
      <c r="B52" s="36" t="s">
        <v>8</v>
      </c>
      <c r="C52" s="27" t="s">
        <v>65</v>
      </c>
      <c r="D52" s="29">
        <v>3.4</v>
      </c>
      <c r="E52" s="29">
        <v>3.3</v>
      </c>
      <c r="F52" s="97">
        <v>3.0303E-2</v>
      </c>
      <c r="G52" s="93">
        <v>2749339</v>
      </c>
      <c r="H52" s="2"/>
      <c r="I52" s="2"/>
    </row>
    <row r="53" spans="2:9" ht="13.8" x14ac:dyDescent="0.25">
      <c r="B53" s="23" t="s">
        <v>8</v>
      </c>
      <c r="C53" s="24" t="s">
        <v>66</v>
      </c>
      <c r="D53" s="25">
        <v>11.9</v>
      </c>
      <c r="E53" s="25">
        <v>11.85</v>
      </c>
      <c r="F53" s="96">
        <v>4.2189999999999997E-3</v>
      </c>
      <c r="G53" s="92">
        <v>5447876</v>
      </c>
      <c r="H53" s="2"/>
      <c r="I53" s="2"/>
    </row>
    <row r="54" spans="2:9" ht="13.8" x14ac:dyDescent="0.25">
      <c r="B54" s="23" t="s">
        <v>8</v>
      </c>
      <c r="C54" s="27" t="s">
        <v>67</v>
      </c>
      <c r="D54" s="29">
        <v>22.55</v>
      </c>
      <c r="E54" s="29">
        <v>22.9</v>
      </c>
      <c r="F54" s="97">
        <v>-1.5284000000000001E-2</v>
      </c>
      <c r="G54" s="93">
        <v>5906388</v>
      </c>
      <c r="H54" s="2"/>
      <c r="I54" s="2"/>
    </row>
    <row r="55" spans="2:9" ht="13.8" x14ac:dyDescent="0.25">
      <c r="B55" s="36"/>
      <c r="C55" s="24" t="s">
        <v>68</v>
      </c>
      <c r="D55" s="25">
        <v>0.88</v>
      </c>
      <c r="E55" s="25">
        <v>0.85</v>
      </c>
      <c r="F55" s="96">
        <v>3.5293999999999999E-2</v>
      </c>
      <c r="G55" s="92">
        <v>22765697</v>
      </c>
      <c r="H55" s="2"/>
      <c r="I55" s="2"/>
    </row>
    <row r="56" spans="2:9" ht="13.8" x14ac:dyDescent="0.25">
      <c r="B56" s="23" t="s">
        <v>8</v>
      </c>
      <c r="C56" s="27" t="s">
        <v>69</v>
      </c>
      <c r="D56" s="29">
        <v>33.5</v>
      </c>
      <c r="E56" s="29">
        <v>34</v>
      </c>
      <c r="F56" s="97">
        <v>-1.4706E-2</v>
      </c>
      <c r="G56" s="93">
        <v>6551696</v>
      </c>
      <c r="H56" s="2"/>
      <c r="I56" s="2"/>
    </row>
    <row r="57" spans="2:9" ht="13.8" x14ac:dyDescent="0.25">
      <c r="B57" s="36" t="s">
        <v>8</v>
      </c>
      <c r="C57" s="24" t="s">
        <v>70</v>
      </c>
      <c r="D57" s="25">
        <v>1.8</v>
      </c>
      <c r="E57" s="25">
        <v>1.8</v>
      </c>
      <c r="F57" s="96">
        <v>0</v>
      </c>
      <c r="G57" s="92">
        <v>717719</v>
      </c>
      <c r="H57" s="2"/>
      <c r="I57" s="2"/>
    </row>
    <row r="58" spans="2:9" ht="13.8" x14ac:dyDescent="0.25">
      <c r="B58" s="23" t="s">
        <v>8</v>
      </c>
      <c r="C58" s="27" t="s">
        <v>71</v>
      </c>
      <c r="D58" s="29">
        <v>1.5</v>
      </c>
      <c r="E58" s="29">
        <v>1.51</v>
      </c>
      <c r="F58" s="97">
        <v>-6.6230000000000004E-3</v>
      </c>
      <c r="G58" s="93">
        <v>17169726</v>
      </c>
      <c r="H58" s="2"/>
      <c r="I58" s="2"/>
    </row>
    <row r="59" spans="2:9" ht="13.8" x14ac:dyDescent="0.25">
      <c r="B59" s="36" t="s">
        <v>8</v>
      </c>
      <c r="C59" s="24" t="s">
        <v>72</v>
      </c>
      <c r="D59" s="25">
        <v>7.75</v>
      </c>
      <c r="E59" s="25">
        <v>7.9</v>
      </c>
      <c r="F59" s="96">
        <v>-1.8987E-2</v>
      </c>
      <c r="G59" s="92">
        <v>4098101</v>
      </c>
      <c r="H59" s="2"/>
      <c r="I59" s="2"/>
    </row>
    <row r="60" spans="2:9" ht="13.8" x14ac:dyDescent="0.25">
      <c r="B60" s="23" t="s">
        <v>8</v>
      </c>
      <c r="C60" s="27" t="s">
        <v>73</v>
      </c>
      <c r="D60" s="29">
        <v>6.25</v>
      </c>
      <c r="E60" s="29">
        <v>6.25</v>
      </c>
      <c r="F60" s="97">
        <v>0</v>
      </c>
      <c r="G60" s="93">
        <v>553521</v>
      </c>
      <c r="H60" s="2"/>
      <c r="I60" s="2"/>
    </row>
    <row r="61" spans="2:9" ht="13.8" x14ac:dyDescent="0.25">
      <c r="B61" s="36" t="s">
        <v>8</v>
      </c>
      <c r="C61" s="24" t="s">
        <v>74</v>
      </c>
      <c r="D61" s="25">
        <v>0.49</v>
      </c>
      <c r="E61" s="25">
        <v>0.48</v>
      </c>
      <c r="F61" s="96">
        <v>2.0833000000000001E-2</v>
      </c>
      <c r="G61" s="92">
        <v>2644565</v>
      </c>
      <c r="H61" s="2"/>
      <c r="I61" s="2"/>
    </row>
    <row r="62" spans="2:9" ht="13.8" x14ac:dyDescent="0.25">
      <c r="B62" s="23" t="s">
        <v>8</v>
      </c>
      <c r="C62" s="27" t="s">
        <v>75</v>
      </c>
      <c r="D62" s="29">
        <v>3.39</v>
      </c>
      <c r="E62" s="29">
        <v>3.4</v>
      </c>
      <c r="F62" s="97">
        <v>-2.941E-3</v>
      </c>
      <c r="G62" s="93">
        <v>4554386</v>
      </c>
      <c r="H62" s="2"/>
      <c r="I62" s="2"/>
    </row>
    <row r="63" spans="2:9" ht="13.8" x14ac:dyDescent="0.25">
      <c r="B63" s="36" t="s">
        <v>8</v>
      </c>
      <c r="C63" s="24" t="s">
        <v>76</v>
      </c>
      <c r="D63" s="25">
        <v>23.45</v>
      </c>
      <c r="E63" s="25">
        <v>23.85</v>
      </c>
      <c r="F63" s="96">
        <v>-1.6771000000000001E-2</v>
      </c>
      <c r="G63" s="92">
        <v>11978966</v>
      </c>
      <c r="H63" s="2"/>
      <c r="I63" s="2"/>
    </row>
    <row r="64" spans="2:9" ht="13.8" x14ac:dyDescent="0.25">
      <c r="B64" s="23" t="s">
        <v>77</v>
      </c>
      <c r="C64" s="27" t="s">
        <v>78</v>
      </c>
      <c r="D64" s="29">
        <v>0.2</v>
      </c>
      <c r="E64" s="29">
        <v>0.2</v>
      </c>
      <c r="F64" s="97">
        <v>0</v>
      </c>
      <c r="G64" s="93">
        <v>0</v>
      </c>
      <c r="H64" s="2"/>
      <c r="I64" s="2"/>
    </row>
    <row r="65" spans="2:9" ht="13.8" x14ac:dyDescent="0.25">
      <c r="B65" s="36" t="s">
        <v>8</v>
      </c>
      <c r="C65" s="24" t="s">
        <v>79</v>
      </c>
      <c r="D65" s="25">
        <v>0.69</v>
      </c>
      <c r="E65" s="25">
        <v>0.69</v>
      </c>
      <c r="F65" s="96">
        <v>0</v>
      </c>
      <c r="G65" s="92">
        <v>4575690</v>
      </c>
      <c r="H65" s="2"/>
      <c r="I65" s="2"/>
    </row>
    <row r="66" spans="2:9" ht="13.8" x14ac:dyDescent="0.25">
      <c r="B66" s="36" t="s">
        <v>8</v>
      </c>
      <c r="C66" s="27" t="s">
        <v>80</v>
      </c>
      <c r="D66" s="29">
        <v>0.62</v>
      </c>
      <c r="E66" s="29">
        <v>0.62</v>
      </c>
      <c r="F66" s="97">
        <v>0</v>
      </c>
      <c r="G66" s="93">
        <v>30439</v>
      </c>
      <c r="H66" s="2"/>
      <c r="I66" s="2"/>
    </row>
    <row r="67" spans="2:9" ht="13.8" x14ac:dyDescent="0.25">
      <c r="B67" s="23" t="s">
        <v>8</v>
      </c>
      <c r="C67" s="24" t="s">
        <v>81</v>
      </c>
      <c r="D67" s="25">
        <v>0.32</v>
      </c>
      <c r="E67" s="25">
        <v>0.32</v>
      </c>
      <c r="F67" s="96">
        <v>0</v>
      </c>
      <c r="G67" s="92">
        <v>0</v>
      </c>
      <c r="H67" s="2"/>
      <c r="I67" s="2"/>
    </row>
    <row r="68" spans="2:9" ht="13.8" x14ac:dyDescent="0.25">
      <c r="B68" s="23" t="s">
        <v>8</v>
      </c>
      <c r="C68" s="27" t="s">
        <v>82</v>
      </c>
      <c r="D68" s="29">
        <v>0.2</v>
      </c>
      <c r="E68" s="29">
        <v>0.2</v>
      </c>
      <c r="F68" s="97">
        <v>0</v>
      </c>
      <c r="G68" s="93">
        <v>0</v>
      </c>
      <c r="H68" s="2"/>
      <c r="I68" s="2"/>
    </row>
    <row r="69" spans="2:9" ht="13.8" x14ac:dyDescent="0.25">
      <c r="B69" s="36" t="s">
        <v>8</v>
      </c>
      <c r="C69" s="24" t="s">
        <v>83</v>
      </c>
      <c r="D69" s="25">
        <v>0.2</v>
      </c>
      <c r="E69" s="25">
        <v>0.2</v>
      </c>
      <c r="F69" s="96">
        <v>0</v>
      </c>
      <c r="G69" s="92">
        <v>0</v>
      </c>
      <c r="H69" s="2"/>
      <c r="I69" s="2"/>
    </row>
    <row r="70" spans="2:9" ht="13.8" x14ac:dyDescent="0.25">
      <c r="B70" s="23" t="s">
        <v>8</v>
      </c>
      <c r="C70" s="27" t="s">
        <v>84</v>
      </c>
      <c r="D70" s="29">
        <v>0.65</v>
      </c>
      <c r="E70" s="29">
        <v>0.65</v>
      </c>
      <c r="F70" s="97">
        <v>0</v>
      </c>
      <c r="G70" s="93">
        <v>135</v>
      </c>
      <c r="H70" s="2"/>
      <c r="I70" s="2"/>
    </row>
    <row r="71" spans="2:9" ht="13.8" x14ac:dyDescent="0.25">
      <c r="B71" s="36" t="s">
        <v>8</v>
      </c>
      <c r="C71" s="24" t="s">
        <v>85</v>
      </c>
      <c r="D71" s="25">
        <v>0.38</v>
      </c>
      <c r="E71" s="25">
        <v>0.38</v>
      </c>
      <c r="F71" s="96">
        <v>0</v>
      </c>
      <c r="G71" s="92">
        <v>0</v>
      </c>
      <c r="H71" s="2"/>
      <c r="I71" s="2"/>
    </row>
    <row r="72" spans="2:9" ht="13.8" x14ac:dyDescent="0.25">
      <c r="B72" s="23" t="s">
        <v>8</v>
      </c>
      <c r="C72" s="27" t="s">
        <v>86</v>
      </c>
      <c r="D72" s="29">
        <v>1.0900000000000001</v>
      </c>
      <c r="E72" s="29">
        <v>1.04</v>
      </c>
      <c r="F72" s="97">
        <v>4.8077000000000002E-2</v>
      </c>
      <c r="G72" s="93">
        <v>195766</v>
      </c>
      <c r="H72" s="2"/>
      <c r="I72" s="2"/>
    </row>
    <row r="73" spans="2:9" ht="13.8" x14ac:dyDescent="0.25">
      <c r="B73" s="23" t="s">
        <v>8</v>
      </c>
      <c r="C73" s="24" t="s">
        <v>87</v>
      </c>
      <c r="D73" s="25">
        <v>0.56000000000000005</v>
      </c>
      <c r="E73" s="25">
        <v>0.56000000000000005</v>
      </c>
      <c r="F73" s="96">
        <v>0</v>
      </c>
      <c r="G73" s="92">
        <v>265100</v>
      </c>
      <c r="H73" s="2"/>
      <c r="I73" s="2"/>
    </row>
    <row r="74" spans="2:9" ht="13.8" x14ac:dyDescent="0.25">
      <c r="B74" s="36" t="s">
        <v>8</v>
      </c>
      <c r="C74" s="27" t="s">
        <v>88</v>
      </c>
      <c r="D74" s="29">
        <v>2.14</v>
      </c>
      <c r="E74" s="29">
        <v>2.12</v>
      </c>
      <c r="F74" s="97">
        <v>9.4339999999999997E-3</v>
      </c>
      <c r="G74" s="93">
        <v>268022</v>
      </c>
      <c r="H74" s="2"/>
      <c r="I74" s="2"/>
    </row>
    <row r="75" spans="2:9" ht="13.8" x14ac:dyDescent="0.25">
      <c r="B75" s="23"/>
      <c r="C75" s="24" t="s">
        <v>89</v>
      </c>
      <c r="D75" s="25">
        <v>0.25</v>
      </c>
      <c r="E75" s="25">
        <v>0.25</v>
      </c>
      <c r="F75" s="96">
        <v>0</v>
      </c>
      <c r="G75" s="92">
        <v>1835827</v>
      </c>
      <c r="H75" s="2"/>
      <c r="I75" s="2"/>
    </row>
    <row r="76" spans="2:9" ht="13.8" x14ac:dyDescent="0.25">
      <c r="B76" s="36" t="s">
        <v>8</v>
      </c>
      <c r="C76" s="27" t="s">
        <v>90</v>
      </c>
      <c r="D76" s="29">
        <v>3.82</v>
      </c>
      <c r="E76" s="29">
        <v>3.82</v>
      </c>
      <c r="F76" s="97">
        <v>0</v>
      </c>
      <c r="G76" s="93">
        <v>34401</v>
      </c>
      <c r="H76" s="2"/>
      <c r="I76" s="2"/>
    </row>
    <row r="77" spans="2:9" ht="13.8" x14ac:dyDescent="0.25">
      <c r="B77" s="23" t="s">
        <v>8</v>
      </c>
      <c r="C77" s="24" t="s">
        <v>91</v>
      </c>
      <c r="D77" s="25">
        <v>0.21</v>
      </c>
      <c r="E77" s="25">
        <v>0.21</v>
      </c>
      <c r="F77" s="96">
        <v>0</v>
      </c>
      <c r="G77" s="92">
        <v>4230</v>
      </c>
      <c r="H77" s="2"/>
      <c r="I77" s="2"/>
    </row>
    <row r="78" spans="2:9" ht="13.8" x14ac:dyDescent="0.25">
      <c r="B78" s="36" t="s">
        <v>8</v>
      </c>
      <c r="C78" s="27" t="s">
        <v>92</v>
      </c>
      <c r="D78" s="29">
        <v>0.4</v>
      </c>
      <c r="E78" s="29">
        <v>0.43</v>
      </c>
      <c r="F78" s="97">
        <v>-6.9766999999999996E-2</v>
      </c>
      <c r="G78" s="93">
        <v>242934</v>
      </c>
      <c r="H78" s="2"/>
      <c r="I78" s="2"/>
    </row>
    <row r="79" spans="2:9" ht="13.8" x14ac:dyDescent="0.25">
      <c r="B79" s="23" t="s">
        <v>8</v>
      </c>
      <c r="C79" s="24" t="s">
        <v>93</v>
      </c>
      <c r="D79" s="25">
        <v>0.28999999999999998</v>
      </c>
      <c r="E79" s="25">
        <v>0.28000000000000003</v>
      </c>
      <c r="F79" s="96">
        <v>3.5714000000000003E-2</v>
      </c>
      <c r="G79" s="92">
        <v>1076637</v>
      </c>
      <c r="H79" s="2"/>
      <c r="I79" s="2"/>
    </row>
    <row r="80" spans="2:9" ht="13.8" x14ac:dyDescent="0.25">
      <c r="B80" s="36" t="s">
        <v>8</v>
      </c>
      <c r="C80" s="27" t="s">
        <v>94</v>
      </c>
      <c r="D80" s="29">
        <v>0.24</v>
      </c>
      <c r="E80" s="29">
        <v>0.25</v>
      </c>
      <c r="F80" s="97">
        <v>-0.04</v>
      </c>
      <c r="G80" s="93">
        <v>20021474</v>
      </c>
      <c r="H80" s="39"/>
      <c r="I80" s="2"/>
    </row>
    <row r="81" spans="2:9" ht="13.8" x14ac:dyDescent="0.25">
      <c r="B81" s="23" t="s">
        <v>8</v>
      </c>
      <c r="C81" s="24" t="s">
        <v>95</v>
      </c>
      <c r="D81" s="25">
        <v>0.48</v>
      </c>
      <c r="E81" s="25">
        <v>0.48</v>
      </c>
      <c r="F81" s="96">
        <v>0</v>
      </c>
      <c r="G81" s="92">
        <v>0</v>
      </c>
      <c r="H81" s="2"/>
      <c r="I81" s="2"/>
    </row>
    <row r="82" spans="2:9" ht="13.8" x14ac:dyDescent="0.25">
      <c r="B82" s="36" t="s">
        <v>8</v>
      </c>
      <c r="C82" s="27" t="s">
        <v>96</v>
      </c>
      <c r="D82" s="29">
        <v>0.2</v>
      </c>
      <c r="E82" s="29">
        <v>0.2</v>
      </c>
      <c r="F82" s="97">
        <v>0</v>
      </c>
      <c r="G82" s="93">
        <v>0</v>
      </c>
      <c r="H82" s="2"/>
      <c r="I82" s="2"/>
    </row>
    <row r="83" spans="2:9" ht="13.8" x14ac:dyDescent="0.25">
      <c r="B83" s="23" t="s">
        <v>8</v>
      </c>
      <c r="C83" s="24" t="s">
        <v>97</v>
      </c>
      <c r="D83" s="25">
        <v>0.21</v>
      </c>
      <c r="E83" s="25">
        <v>0.21</v>
      </c>
      <c r="F83" s="96">
        <v>0</v>
      </c>
      <c r="G83" s="92">
        <v>10135528</v>
      </c>
      <c r="H83" s="2"/>
      <c r="I83" s="2"/>
    </row>
    <row r="84" spans="2:9" ht="13.8" x14ac:dyDescent="0.25">
      <c r="B84" s="36" t="s">
        <v>8</v>
      </c>
      <c r="C84" s="27" t="s">
        <v>98</v>
      </c>
      <c r="D84" s="29">
        <v>0.2</v>
      </c>
      <c r="E84" s="29">
        <v>0.2</v>
      </c>
      <c r="F84" s="97">
        <v>0</v>
      </c>
      <c r="G84" s="93">
        <v>0</v>
      </c>
      <c r="H84" s="39"/>
      <c r="I84" s="2"/>
    </row>
    <row r="85" spans="2:9" ht="13.8" x14ac:dyDescent="0.25">
      <c r="B85" s="23" t="s">
        <v>8</v>
      </c>
      <c r="C85" s="24" t="s">
        <v>99</v>
      </c>
      <c r="D85" s="25">
        <v>0.44</v>
      </c>
      <c r="E85" s="25">
        <v>0.44</v>
      </c>
      <c r="F85" s="96">
        <v>0</v>
      </c>
      <c r="G85" s="92">
        <v>248646</v>
      </c>
      <c r="H85" s="2"/>
      <c r="I85" s="2"/>
    </row>
    <row r="86" spans="2:9" ht="13.8" x14ac:dyDescent="0.25">
      <c r="B86" s="36" t="s">
        <v>100</v>
      </c>
      <c r="C86" s="27" t="s">
        <v>101</v>
      </c>
      <c r="D86" s="29">
        <v>1.8</v>
      </c>
      <c r="E86" s="29">
        <v>1.8</v>
      </c>
      <c r="F86" s="97">
        <v>0</v>
      </c>
      <c r="G86" s="93">
        <v>400</v>
      </c>
      <c r="H86" s="39"/>
      <c r="I86" s="2"/>
    </row>
    <row r="87" spans="2:9" ht="13.8" x14ac:dyDescent="0.25">
      <c r="B87" s="23"/>
      <c r="C87" s="24" t="s">
        <v>102</v>
      </c>
      <c r="D87" s="25">
        <v>0.5</v>
      </c>
      <c r="E87" s="25">
        <v>0.5</v>
      </c>
      <c r="F87" s="96">
        <v>0</v>
      </c>
      <c r="G87" s="92">
        <v>0</v>
      </c>
      <c r="H87" s="2"/>
      <c r="I87" s="2"/>
    </row>
    <row r="88" spans="2:9" ht="13.8" x14ac:dyDescent="0.25">
      <c r="B88" s="36" t="s">
        <v>8</v>
      </c>
      <c r="C88" s="27" t="s">
        <v>103</v>
      </c>
      <c r="D88" s="29">
        <v>1.27</v>
      </c>
      <c r="E88" s="29">
        <v>1.27</v>
      </c>
      <c r="F88" s="97">
        <v>0</v>
      </c>
      <c r="G88" s="93">
        <v>0</v>
      </c>
      <c r="H88" s="39"/>
      <c r="I88" s="2"/>
    </row>
    <row r="89" spans="2:9" ht="13.8" x14ac:dyDescent="0.25">
      <c r="B89" s="23"/>
      <c r="C89" s="24" t="s">
        <v>104</v>
      </c>
      <c r="D89" s="25">
        <v>3.02</v>
      </c>
      <c r="E89" s="25">
        <v>3.02</v>
      </c>
      <c r="F89" s="96">
        <v>0</v>
      </c>
      <c r="G89" s="92">
        <v>0</v>
      </c>
      <c r="H89" s="2"/>
      <c r="I89" s="2"/>
    </row>
    <row r="90" spans="2:9" ht="13.8" x14ac:dyDescent="0.25">
      <c r="B90" s="36" t="s">
        <v>8</v>
      </c>
      <c r="C90" s="27" t="s">
        <v>105</v>
      </c>
      <c r="D90" s="29">
        <v>0.2</v>
      </c>
      <c r="E90" s="29">
        <v>0.2</v>
      </c>
      <c r="F90" s="97">
        <v>0</v>
      </c>
      <c r="G90" s="93">
        <v>0</v>
      </c>
      <c r="H90" s="39"/>
      <c r="I90" s="2"/>
    </row>
    <row r="91" spans="2:9" ht="13.8" x14ac:dyDescent="0.25">
      <c r="B91" s="23" t="s">
        <v>106</v>
      </c>
      <c r="C91" s="24" t="s">
        <v>107</v>
      </c>
      <c r="D91" s="25">
        <v>5.8</v>
      </c>
      <c r="E91" s="25">
        <v>5.8</v>
      </c>
      <c r="F91" s="96">
        <v>0</v>
      </c>
      <c r="G91" s="92">
        <v>189446</v>
      </c>
      <c r="H91" s="2"/>
      <c r="I91" s="2"/>
    </row>
    <row r="92" spans="2:9" ht="13.8" x14ac:dyDescent="0.25">
      <c r="B92" s="36"/>
      <c r="C92" s="27" t="s">
        <v>108</v>
      </c>
      <c r="D92" s="29">
        <v>7</v>
      </c>
      <c r="E92" s="29">
        <v>7</v>
      </c>
      <c r="F92" s="97">
        <v>0</v>
      </c>
      <c r="G92" s="93">
        <v>73135</v>
      </c>
      <c r="H92" s="39"/>
      <c r="I92" s="2"/>
    </row>
    <row r="93" spans="2:9" ht="13.8" x14ac:dyDescent="0.25">
      <c r="B93" s="23"/>
      <c r="C93" s="24" t="s">
        <v>109</v>
      </c>
      <c r="D93" s="25">
        <v>0.2</v>
      </c>
      <c r="E93" s="25">
        <v>0.2</v>
      </c>
      <c r="F93" s="96">
        <v>0</v>
      </c>
      <c r="G93" s="92">
        <v>0</v>
      </c>
      <c r="H93" s="2"/>
      <c r="I93" s="2"/>
    </row>
    <row r="94" spans="2:9" ht="13.8" x14ac:dyDescent="0.25">
      <c r="B94" s="36" t="s">
        <v>8</v>
      </c>
      <c r="C94" s="27" t="s">
        <v>110</v>
      </c>
      <c r="D94" s="29">
        <v>552.20000000000005</v>
      </c>
      <c r="E94" s="29">
        <v>552.20000000000005</v>
      </c>
      <c r="F94" s="97">
        <v>0</v>
      </c>
      <c r="G94" s="93">
        <v>0</v>
      </c>
      <c r="H94" s="39"/>
      <c r="I94" s="2"/>
    </row>
    <row r="95" spans="2:9" ht="13.8" x14ac:dyDescent="0.25">
      <c r="B95" s="23" t="s">
        <v>8</v>
      </c>
      <c r="C95" s="24" t="s">
        <v>111</v>
      </c>
      <c r="D95" s="25">
        <v>1.02</v>
      </c>
      <c r="E95" s="25">
        <v>1.04</v>
      </c>
      <c r="F95" s="96">
        <v>-1.9231000000000002E-2</v>
      </c>
      <c r="G95" s="92">
        <v>4225928</v>
      </c>
      <c r="H95" s="2"/>
      <c r="I95" s="2"/>
    </row>
    <row r="96" spans="2:9" ht="13.8" x14ac:dyDescent="0.25">
      <c r="B96" s="36" t="s">
        <v>8</v>
      </c>
      <c r="C96" s="27" t="s">
        <v>112</v>
      </c>
      <c r="D96" s="29">
        <v>13</v>
      </c>
      <c r="E96" s="29">
        <v>13.45</v>
      </c>
      <c r="F96" s="97">
        <v>-3.3457000000000001E-2</v>
      </c>
      <c r="G96" s="93">
        <v>1069533</v>
      </c>
      <c r="H96" s="39"/>
      <c r="I96" s="2"/>
    </row>
    <row r="97" spans="2:9" ht="13.8" x14ac:dyDescent="0.25">
      <c r="B97" s="23"/>
      <c r="C97" s="24" t="s">
        <v>113</v>
      </c>
      <c r="D97" s="25">
        <v>24</v>
      </c>
      <c r="E97" s="25">
        <v>23.95</v>
      </c>
      <c r="F97" s="96">
        <v>2.088E-3</v>
      </c>
      <c r="G97" s="92">
        <v>8019933</v>
      </c>
      <c r="H97" s="2"/>
      <c r="I97" s="2"/>
    </row>
    <row r="98" spans="2:9" ht="13.8" x14ac:dyDescent="0.25">
      <c r="B98" s="36"/>
      <c r="C98" s="27"/>
      <c r="D98" s="29"/>
      <c r="E98" s="29"/>
      <c r="F98" s="97"/>
      <c r="G98" s="93"/>
      <c r="H98" s="39"/>
      <c r="I98" s="2"/>
    </row>
    <row r="99" spans="2:9" ht="13.8" x14ac:dyDescent="0.25">
      <c r="B99" s="19" t="s">
        <v>114</v>
      </c>
      <c r="C99" s="20"/>
      <c r="D99" s="30" t="s">
        <v>5</v>
      </c>
      <c r="E99" s="30" t="s">
        <v>5</v>
      </c>
      <c r="F99" s="98"/>
      <c r="G99" s="91"/>
      <c r="H99" s="2"/>
      <c r="I99" s="2"/>
    </row>
    <row r="100" spans="2:9" ht="13.8" x14ac:dyDescent="0.25">
      <c r="B100" s="23" t="s">
        <v>115</v>
      </c>
      <c r="C100" s="24" t="s">
        <v>116</v>
      </c>
      <c r="D100" s="25">
        <v>5.79</v>
      </c>
      <c r="E100" s="25">
        <v>5.79</v>
      </c>
      <c r="F100" s="96">
        <v>0</v>
      </c>
      <c r="G100" s="92">
        <v>0</v>
      </c>
      <c r="H100" s="2"/>
      <c r="I100" s="2"/>
    </row>
    <row r="101" spans="2:9" ht="13.8" x14ac:dyDescent="0.25">
      <c r="B101" s="23" t="s">
        <v>117</v>
      </c>
      <c r="C101" s="27" t="s">
        <v>118</v>
      </c>
      <c r="D101" s="29">
        <v>2.2000000000000002</v>
      </c>
      <c r="E101" s="29">
        <v>2.2000000000000002</v>
      </c>
      <c r="F101" s="97">
        <v>0</v>
      </c>
      <c r="G101" s="93">
        <v>16230</v>
      </c>
      <c r="H101" s="2"/>
      <c r="I101" s="2"/>
    </row>
    <row r="102" spans="2:9" ht="13.8" x14ac:dyDescent="0.25">
      <c r="B102" s="23" t="s">
        <v>8</v>
      </c>
      <c r="C102" s="24" t="s">
        <v>119</v>
      </c>
      <c r="D102" s="25">
        <v>11</v>
      </c>
      <c r="E102" s="25">
        <v>11</v>
      </c>
      <c r="F102" s="96">
        <v>0</v>
      </c>
      <c r="G102" s="92">
        <v>71903</v>
      </c>
      <c r="H102" s="2"/>
      <c r="I102" s="2"/>
    </row>
    <row r="103" spans="2:9" ht="13.8" x14ac:dyDescent="0.25">
      <c r="B103" s="23" t="s">
        <v>8</v>
      </c>
      <c r="C103" s="27" t="s">
        <v>120</v>
      </c>
      <c r="D103" s="29">
        <v>6.95</v>
      </c>
      <c r="E103" s="29">
        <v>6.95</v>
      </c>
      <c r="F103" s="97">
        <v>0</v>
      </c>
      <c r="G103" s="93">
        <v>131761</v>
      </c>
      <c r="H103" s="2"/>
      <c r="I103" s="2"/>
    </row>
    <row r="104" spans="2:9" ht="13.8" x14ac:dyDescent="0.25">
      <c r="B104" s="23" t="s">
        <v>8</v>
      </c>
      <c r="C104" s="24" t="s">
        <v>121</v>
      </c>
      <c r="D104" s="25">
        <v>4.01</v>
      </c>
      <c r="E104" s="25">
        <v>4.01</v>
      </c>
      <c r="F104" s="96">
        <v>0</v>
      </c>
      <c r="G104" s="92">
        <v>320229</v>
      </c>
      <c r="H104" s="2"/>
      <c r="I104" s="2"/>
    </row>
    <row r="105" spans="2:9" ht="13.8" x14ac:dyDescent="0.25">
      <c r="B105" s="23" t="s">
        <v>8</v>
      </c>
      <c r="C105" s="27" t="s">
        <v>122</v>
      </c>
      <c r="D105" s="29">
        <v>1.67</v>
      </c>
      <c r="E105" s="29">
        <v>1.67</v>
      </c>
      <c r="F105" s="97">
        <v>0</v>
      </c>
      <c r="G105" s="93">
        <v>92487</v>
      </c>
      <c r="H105" s="2"/>
      <c r="I105" s="2"/>
    </row>
    <row r="106" spans="2:9" ht="13.8" x14ac:dyDescent="0.25">
      <c r="B106" s="23" t="s">
        <v>8</v>
      </c>
      <c r="C106" s="24" t="s">
        <v>123</v>
      </c>
      <c r="D106" s="25">
        <v>1.6</v>
      </c>
      <c r="E106" s="25">
        <v>1.6</v>
      </c>
      <c r="F106" s="96">
        <v>0</v>
      </c>
      <c r="G106" s="92">
        <v>195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7"/>
      <c r="G107" s="93"/>
      <c r="H107" s="2"/>
      <c r="I107" s="2"/>
    </row>
    <row r="108" spans="2:9" ht="13.8" x14ac:dyDescent="0.25">
      <c r="B108" s="19" t="s">
        <v>124</v>
      </c>
      <c r="C108" s="20"/>
      <c r="D108" s="30" t="s">
        <v>5</v>
      </c>
      <c r="E108" s="30" t="s">
        <v>5</v>
      </c>
      <c r="F108" s="98"/>
      <c r="G108" s="91"/>
      <c r="H108" s="2"/>
      <c r="I108" s="2"/>
    </row>
    <row r="109" spans="2:9" ht="13.8" x14ac:dyDescent="0.25">
      <c r="B109" s="23" t="s">
        <v>125</v>
      </c>
      <c r="C109" s="24" t="s">
        <v>126</v>
      </c>
      <c r="D109" s="25">
        <v>0.53</v>
      </c>
      <c r="E109" s="25">
        <v>0.52</v>
      </c>
      <c r="F109" s="96">
        <v>1.9231000000000002E-2</v>
      </c>
      <c r="G109" s="92">
        <v>2028745</v>
      </c>
      <c r="H109" s="2"/>
      <c r="I109" s="2"/>
    </row>
    <row r="110" spans="2:9" ht="13.8" x14ac:dyDescent="0.25">
      <c r="B110" s="23" t="s">
        <v>127</v>
      </c>
      <c r="C110" s="27" t="s">
        <v>128</v>
      </c>
      <c r="D110" s="29">
        <v>0.2</v>
      </c>
      <c r="E110" s="29">
        <v>0.2</v>
      </c>
      <c r="F110" s="97">
        <v>0</v>
      </c>
      <c r="G110" s="93">
        <v>1000000</v>
      </c>
      <c r="H110" s="2"/>
      <c r="I110" s="2"/>
    </row>
    <row r="111" spans="2:9" ht="13.8" x14ac:dyDescent="0.25">
      <c r="B111" s="23" t="s">
        <v>129</v>
      </c>
      <c r="C111" s="24" t="s">
        <v>130</v>
      </c>
      <c r="D111" s="25">
        <v>1.04</v>
      </c>
      <c r="E111" s="25">
        <v>0.99</v>
      </c>
      <c r="F111" s="96">
        <v>0.05</v>
      </c>
      <c r="G111" s="92">
        <v>283300</v>
      </c>
      <c r="H111" s="2"/>
      <c r="I111" s="2"/>
    </row>
    <row r="112" spans="2:9" ht="13.8" x14ac:dyDescent="0.25">
      <c r="B112" s="23"/>
      <c r="C112" s="27" t="s">
        <v>131</v>
      </c>
      <c r="D112" s="29">
        <v>3.99</v>
      </c>
      <c r="E112" s="29">
        <v>3.99</v>
      </c>
      <c r="F112" s="97">
        <v>0</v>
      </c>
      <c r="G112" s="93">
        <v>0</v>
      </c>
      <c r="H112" s="2"/>
      <c r="I112" s="2"/>
    </row>
    <row r="113" spans="2:9" ht="13.8" x14ac:dyDescent="0.25">
      <c r="B113" s="23" t="s">
        <v>8</v>
      </c>
      <c r="C113" s="24" t="s">
        <v>132</v>
      </c>
      <c r="D113" s="25">
        <v>0.87</v>
      </c>
      <c r="E113" s="25">
        <v>0.87</v>
      </c>
      <c r="F113" s="96">
        <v>0</v>
      </c>
      <c r="G113" s="92">
        <v>9741</v>
      </c>
      <c r="H113" s="2"/>
      <c r="I113" s="2"/>
    </row>
    <row r="114" spans="2:9" ht="13.8" x14ac:dyDescent="0.25">
      <c r="B114" s="23" t="s">
        <v>133</v>
      </c>
      <c r="C114" s="27" t="s">
        <v>134</v>
      </c>
      <c r="D114" s="29">
        <v>0.23</v>
      </c>
      <c r="E114" s="29">
        <v>0.23</v>
      </c>
      <c r="F114" s="97">
        <v>0</v>
      </c>
      <c r="G114" s="93">
        <v>117434</v>
      </c>
      <c r="H114" s="2"/>
      <c r="I114" s="2"/>
    </row>
    <row r="115" spans="2:9" ht="13.8" x14ac:dyDescent="0.25">
      <c r="B115" s="23" t="s">
        <v>8</v>
      </c>
      <c r="C115" s="24" t="s">
        <v>135</v>
      </c>
      <c r="D115" s="25">
        <v>3</v>
      </c>
      <c r="E115" s="25">
        <v>3</v>
      </c>
      <c r="F115" s="96">
        <v>0</v>
      </c>
      <c r="G115" s="92">
        <v>28316</v>
      </c>
      <c r="H115" s="2"/>
      <c r="I115" s="2"/>
    </row>
    <row r="116" spans="2:9" ht="13.8" x14ac:dyDescent="0.25">
      <c r="B116" s="23" t="s">
        <v>136</v>
      </c>
      <c r="C116" s="27" t="s">
        <v>137</v>
      </c>
      <c r="D116" s="29">
        <v>230</v>
      </c>
      <c r="E116" s="29">
        <v>230</v>
      </c>
      <c r="F116" s="97">
        <v>0</v>
      </c>
      <c r="G116" s="93">
        <v>7140287</v>
      </c>
      <c r="H116" s="2"/>
      <c r="I116" s="2"/>
    </row>
    <row r="117" spans="2:9" ht="13.8" x14ac:dyDescent="0.25">
      <c r="B117" s="23" t="s">
        <v>8</v>
      </c>
      <c r="C117" s="24" t="s">
        <v>138</v>
      </c>
      <c r="D117" s="25">
        <v>1767</v>
      </c>
      <c r="E117" s="25">
        <v>1767</v>
      </c>
      <c r="F117" s="96">
        <v>0</v>
      </c>
      <c r="G117" s="92">
        <v>14673</v>
      </c>
      <c r="H117" s="2"/>
      <c r="I117" s="2"/>
    </row>
    <row r="118" spans="2:9" ht="13.8" x14ac:dyDescent="0.25">
      <c r="B118" s="23"/>
      <c r="C118" s="27"/>
      <c r="D118" s="29"/>
      <c r="E118" s="29"/>
      <c r="F118" s="97"/>
      <c r="G118" s="93"/>
      <c r="H118" s="2"/>
      <c r="I118" s="2"/>
    </row>
    <row r="119" spans="2:9" ht="13.8" x14ac:dyDescent="0.25">
      <c r="B119" s="19" t="s">
        <v>139</v>
      </c>
      <c r="C119" s="20"/>
      <c r="D119" s="30" t="s">
        <v>5</v>
      </c>
      <c r="E119" s="30" t="s">
        <v>5</v>
      </c>
      <c r="F119" s="98"/>
      <c r="G119" s="91"/>
      <c r="H119" s="2"/>
      <c r="I119" s="2"/>
    </row>
    <row r="120" spans="2:9" ht="13.8" x14ac:dyDescent="0.25">
      <c r="B120" s="23" t="s">
        <v>140</v>
      </c>
      <c r="C120" s="24" t="s">
        <v>141</v>
      </c>
      <c r="D120" s="25">
        <v>62.5</v>
      </c>
      <c r="E120" s="25">
        <v>62.5</v>
      </c>
      <c r="F120" s="96">
        <v>0</v>
      </c>
      <c r="G120" s="92">
        <v>0</v>
      </c>
      <c r="H120" s="2"/>
      <c r="I120" s="2"/>
    </row>
    <row r="121" spans="2:9" ht="13.8" x14ac:dyDescent="0.25">
      <c r="B121" s="23" t="s">
        <v>8</v>
      </c>
      <c r="C121" s="27" t="s">
        <v>142</v>
      </c>
      <c r="D121" s="29">
        <v>7</v>
      </c>
      <c r="E121" s="29">
        <v>7</v>
      </c>
      <c r="F121" s="97">
        <v>0</v>
      </c>
      <c r="G121" s="93">
        <v>81521</v>
      </c>
      <c r="H121" s="2"/>
      <c r="I121" s="2"/>
    </row>
    <row r="122" spans="2:9" ht="13.8" x14ac:dyDescent="0.25">
      <c r="B122" s="23" t="s">
        <v>8</v>
      </c>
      <c r="C122" s="24" t="s">
        <v>143</v>
      </c>
      <c r="D122" s="25">
        <v>21.4</v>
      </c>
      <c r="E122" s="25">
        <v>21.4</v>
      </c>
      <c r="F122" s="96">
        <v>0</v>
      </c>
      <c r="G122" s="92">
        <v>187472</v>
      </c>
      <c r="H122" s="2"/>
      <c r="I122" s="2"/>
    </row>
    <row r="123" spans="2:9" ht="13.8" x14ac:dyDescent="0.25">
      <c r="B123" s="23" t="s">
        <v>8</v>
      </c>
      <c r="C123" s="27" t="s">
        <v>144</v>
      </c>
      <c r="D123" s="29">
        <v>74.25</v>
      </c>
      <c r="E123" s="29">
        <v>74.25</v>
      </c>
      <c r="F123" s="97">
        <v>0</v>
      </c>
      <c r="G123" s="93">
        <v>23598</v>
      </c>
      <c r="H123" s="2"/>
      <c r="I123" s="2"/>
    </row>
    <row r="124" spans="2:9" ht="13.8" x14ac:dyDescent="0.25">
      <c r="B124" s="23" t="s">
        <v>8</v>
      </c>
      <c r="C124" s="24" t="s">
        <v>145</v>
      </c>
      <c r="D124" s="25">
        <v>277</v>
      </c>
      <c r="E124" s="25">
        <f>297-20</f>
        <v>277</v>
      </c>
      <c r="F124" s="96">
        <f>D124/E124-1</f>
        <v>0</v>
      </c>
      <c r="G124" s="92">
        <v>152685</v>
      </c>
      <c r="H124" s="2"/>
      <c r="I124" s="2"/>
    </row>
    <row r="125" spans="2:9" ht="13.8" x14ac:dyDescent="0.25">
      <c r="B125" s="23" t="s">
        <v>8</v>
      </c>
      <c r="C125" s="27" t="s">
        <v>146</v>
      </c>
      <c r="D125" s="29">
        <v>3.1</v>
      </c>
      <c r="E125" s="29">
        <v>3.1</v>
      </c>
      <c r="F125" s="97">
        <v>0</v>
      </c>
      <c r="G125" s="93">
        <v>10403</v>
      </c>
      <c r="H125" s="2"/>
      <c r="I125" s="2"/>
    </row>
    <row r="126" spans="2:9" ht="13.8" x14ac:dyDescent="0.25">
      <c r="B126" s="23" t="s">
        <v>8</v>
      </c>
      <c r="C126" s="24" t="s">
        <v>147</v>
      </c>
      <c r="D126" s="25">
        <v>10</v>
      </c>
      <c r="E126" s="25">
        <v>10</v>
      </c>
      <c r="F126" s="96">
        <v>0</v>
      </c>
      <c r="G126" s="92">
        <v>10</v>
      </c>
      <c r="H126" s="2"/>
      <c r="I126" s="2"/>
    </row>
    <row r="127" spans="2:9" ht="13.8" x14ac:dyDescent="0.25">
      <c r="B127" s="23" t="s">
        <v>8</v>
      </c>
      <c r="C127" s="27" t="s">
        <v>148</v>
      </c>
      <c r="D127" s="29">
        <v>27.05</v>
      </c>
      <c r="E127" s="29">
        <v>27.7</v>
      </c>
      <c r="F127" s="97">
        <v>-2.3466000000000001E-2</v>
      </c>
      <c r="G127" s="93">
        <v>2809764</v>
      </c>
      <c r="H127" s="2"/>
      <c r="I127" s="2"/>
    </row>
    <row r="128" spans="2:9" ht="13.8" x14ac:dyDescent="0.25">
      <c r="B128" s="23" t="s">
        <v>41</v>
      </c>
      <c r="C128" s="24" t="s">
        <v>149</v>
      </c>
      <c r="D128" s="25">
        <v>2.87</v>
      </c>
      <c r="E128" s="25">
        <v>2.87</v>
      </c>
      <c r="F128" s="96">
        <v>0</v>
      </c>
      <c r="G128" s="92">
        <v>2194372</v>
      </c>
      <c r="H128" s="2"/>
      <c r="I128" s="2"/>
    </row>
    <row r="129" spans="2:9" ht="13.8" x14ac:dyDescent="0.25">
      <c r="B129" s="23" t="s">
        <v>8</v>
      </c>
      <c r="C129" s="27" t="s">
        <v>150</v>
      </c>
      <c r="D129" s="29">
        <v>5.45</v>
      </c>
      <c r="E129" s="29">
        <v>5.45</v>
      </c>
      <c r="F129" s="97">
        <v>0</v>
      </c>
      <c r="G129" s="93">
        <v>0</v>
      </c>
      <c r="H129" s="2"/>
      <c r="I129" s="2"/>
    </row>
    <row r="130" spans="2:9" ht="13.8" x14ac:dyDescent="0.25">
      <c r="B130" s="23"/>
      <c r="D130" s="25"/>
      <c r="E130" s="25"/>
      <c r="F130" s="96"/>
      <c r="G130" s="92"/>
      <c r="H130" s="2"/>
      <c r="I130" s="2"/>
    </row>
    <row r="131" spans="2:9" ht="13.8" x14ac:dyDescent="0.25">
      <c r="B131" s="19" t="s">
        <v>151</v>
      </c>
      <c r="C131" s="20"/>
      <c r="D131" s="30" t="s">
        <v>5</v>
      </c>
      <c r="E131" s="30" t="s">
        <v>5</v>
      </c>
      <c r="F131" s="98"/>
      <c r="G131" s="91"/>
      <c r="H131" s="2"/>
      <c r="I131" s="2"/>
    </row>
    <row r="132" spans="2:9" ht="13.8" x14ac:dyDescent="0.25">
      <c r="B132" s="23" t="s">
        <v>152</v>
      </c>
      <c r="C132" s="24" t="s">
        <v>153</v>
      </c>
      <c r="D132" s="25">
        <v>11</v>
      </c>
      <c r="E132" s="25">
        <v>11</v>
      </c>
      <c r="F132" s="96">
        <v>0</v>
      </c>
      <c r="G132" s="92">
        <v>192625</v>
      </c>
      <c r="H132" s="2"/>
      <c r="I132" s="2"/>
    </row>
    <row r="133" spans="2:9" ht="13.8" x14ac:dyDescent="0.25">
      <c r="B133" s="23" t="s">
        <v>154</v>
      </c>
      <c r="C133" s="27" t="s">
        <v>155</v>
      </c>
      <c r="D133" s="29">
        <v>7.2</v>
      </c>
      <c r="E133" s="29">
        <v>7.2</v>
      </c>
      <c r="F133" s="97">
        <v>0</v>
      </c>
      <c r="G133" s="93">
        <v>0</v>
      </c>
      <c r="H133" s="2"/>
      <c r="I133" s="2"/>
    </row>
    <row r="134" spans="2:9" ht="13.8" x14ac:dyDescent="0.25">
      <c r="B134" s="23" t="s">
        <v>156</v>
      </c>
      <c r="C134" s="24" t="s">
        <v>157</v>
      </c>
      <c r="D134" s="25">
        <v>0.2</v>
      </c>
      <c r="E134" s="25">
        <v>0.21</v>
      </c>
      <c r="F134" s="96">
        <v>-4.7619000000000002E-2</v>
      </c>
      <c r="G134" s="92">
        <v>2485020</v>
      </c>
      <c r="H134" s="2"/>
      <c r="I134" s="2"/>
    </row>
    <row r="135" spans="2:9" ht="13.8" x14ac:dyDescent="0.25">
      <c r="B135" s="23" t="s">
        <v>158</v>
      </c>
      <c r="C135" s="27" t="s">
        <v>159</v>
      </c>
      <c r="D135" s="29">
        <v>0.35</v>
      </c>
      <c r="E135" s="29">
        <v>0.35</v>
      </c>
      <c r="F135" s="97">
        <v>0</v>
      </c>
      <c r="G135" s="93">
        <v>0</v>
      </c>
      <c r="H135" s="2"/>
      <c r="I135" s="2"/>
    </row>
    <row r="136" spans="2:9" ht="13.8" x14ac:dyDescent="0.25">
      <c r="B136" s="23"/>
      <c r="C136" s="24" t="s">
        <v>160</v>
      </c>
      <c r="D136" s="25">
        <v>0.2</v>
      </c>
      <c r="E136" s="25">
        <v>0.2</v>
      </c>
      <c r="F136" s="96">
        <v>0</v>
      </c>
      <c r="G136" s="92">
        <v>0</v>
      </c>
      <c r="H136" s="2"/>
      <c r="I136" s="2"/>
    </row>
    <row r="137" spans="2:9" ht="13.8" x14ac:dyDescent="0.25">
      <c r="B137" s="23"/>
      <c r="C137" s="27" t="s">
        <v>161</v>
      </c>
      <c r="D137" s="29">
        <v>2.91</v>
      </c>
      <c r="E137" s="29">
        <v>2.91</v>
      </c>
      <c r="F137" s="97">
        <v>0</v>
      </c>
      <c r="G137" s="93">
        <v>0</v>
      </c>
      <c r="H137" s="2"/>
      <c r="I137" s="2"/>
    </row>
    <row r="138" spans="2:9" ht="13.8" x14ac:dyDescent="0.25">
      <c r="B138" s="36"/>
      <c r="D138" s="25"/>
      <c r="E138" s="25"/>
      <c r="F138" s="96"/>
      <c r="G138" s="92"/>
      <c r="H138" s="2"/>
      <c r="I138" s="2"/>
    </row>
    <row r="139" spans="2:9" ht="13.8" x14ac:dyDescent="0.25">
      <c r="B139" s="19" t="s">
        <v>162</v>
      </c>
      <c r="C139" s="20"/>
      <c r="D139" s="30"/>
      <c r="E139" s="30"/>
      <c r="F139" s="98"/>
      <c r="G139" s="91"/>
      <c r="H139" s="2"/>
      <c r="I139" s="2"/>
    </row>
    <row r="140" spans="2:9" ht="13.8" x14ac:dyDescent="0.25">
      <c r="B140" s="23" t="s">
        <v>163</v>
      </c>
      <c r="C140" s="24" t="s">
        <v>164</v>
      </c>
      <c r="D140" s="25">
        <v>5.71</v>
      </c>
      <c r="E140" s="25">
        <v>5.7</v>
      </c>
      <c r="F140" s="96">
        <v>1.7539999999999999E-3</v>
      </c>
      <c r="G140" s="92">
        <v>1237361</v>
      </c>
      <c r="H140" s="2"/>
      <c r="I140" s="2"/>
    </row>
    <row r="141" spans="2:9" ht="13.8" x14ac:dyDescent="0.25">
      <c r="B141" s="23" t="s">
        <v>165</v>
      </c>
      <c r="C141" s="27" t="s">
        <v>166</v>
      </c>
      <c r="D141" s="29">
        <v>0.3</v>
      </c>
      <c r="E141" s="29">
        <v>0.33</v>
      </c>
      <c r="F141" s="97">
        <v>-9.0909000000000004E-2</v>
      </c>
      <c r="G141" s="93">
        <v>11467764</v>
      </c>
      <c r="H141" s="2"/>
      <c r="I141" s="2"/>
    </row>
    <row r="142" spans="2:9" ht="13.8" x14ac:dyDescent="0.25">
      <c r="B142" s="23" t="s">
        <v>167</v>
      </c>
      <c r="C142" s="24" t="s">
        <v>168</v>
      </c>
      <c r="D142" s="25">
        <v>1289.5</v>
      </c>
      <c r="E142" s="25">
        <f>1300-10.5</f>
        <v>1289.5</v>
      </c>
      <c r="F142" s="96">
        <f>D142/E142-1</f>
        <v>0</v>
      </c>
      <c r="G142" s="92">
        <v>1095</v>
      </c>
      <c r="H142" s="2"/>
      <c r="I142" s="2"/>
    </row>
    <row r="143" spans="2:9" ht="13.8" x14ac:dyDescent="0.25">
      <c r="B143" s="23" t="s">
        <v>169</v>
      </c>
      <c r="C143" s="27" t="s">
        <v>170</v>
      </c>
      <c r="D143" s="29">
        <v>16.399999999999999</v>
      </c>
      <c r="E143" s="29">
        <v>16.399999999999999</v>
      </c>
      <c r="F143" s="97">
        <v>0</v>
      </c>
      <c r="G143" s="93">
        <v>15293</v>
      </c>
      <c r="H143" s="2"/>
      <c r="I143" s="2"/>
    </row>
    <row r="144" spans="2:9" ht="13.8" x14ac:dyDescent="0.25">
      <c r="B144" s="23" t="s">
        <v>8</v>
      </c>
      <c r="C144" s="24" t="s">
        <v>171</v>
      </c>
      <c r="D144" s="25">
        <v>31.75</v>
      </c>
      <c r="E144" s="25">
        <f>34.25-2.5</f>
        <v>31.75</v>
      </c>
      <c r="F144" s="96">
        <f>D144/E144-1</f>
        <v>0</v>
      </c>
      <c r="G144" s="92">
        <v>29952</v>
      </c>
      <c r="H144" s="2"/>
      <c r="I144" s="2"/>
    </row>
    <row r="145" spans="2:9" ht="13.8" x14ac:dyDescent="0.25">
      <c r="B145" s="23" t="s">
        <v>8</v>
      </c>
      <c r="C145" s="27" t="s">
        <v>172</v>
      </c>
      <c r="D145" s="29">
        <v>6.77</v>
      </c>
      <c r="E145" s="29">
        <v>6.77</v>
      </c>
      <c r="F145" s="97">
        <v>0</v>
      </c>
      <c r="G145" s="93">
        <v>37841</v>
      </c>
      <c r="H145" s="2"/>
      <c r="I145" s="2"/>
    </row>
    <row r="146" spans="2:9" ht="13.8" x14ac:dyDescent="0.25">
      <c r="B146" s="23" t="s">
        <v>8</v>
      </c>
      <c r="C146" s="24" t="s">
        <v>173</v>
      </c>
      <c r="D146" s="25">
        <v>15.2</v>
      </c>
      <c r="E146" s="25">
        <v>15.1</v>
      </c>
      <c r="F146" s="96">
        <v>6.6230000000000004E-3</v>
      </c>
      <c r="G146" s="92">
        <v>328428</v>
      </c>
      <c r="H146" s="2"/>
      <c r="I146" s="2"/>
    </row>
    <row r="147" spans="2:9" ht="13.8" x14ac:dyDescent="0.25">
      <c r="B147" s="23" t="s">
        <v>8</v>
      </c>
      <c r="C147" s="27" t="s">
        <v>174</v>
      </c>
      <c r="D147" s="29">
        <v>234.5</v>
      </c>
      <c r="E147" s="29">
        <v>234.5</v>
      </c>
      <c r="F147" s="97">
        <v>0</v>
      </c>
      <c r="G147" s="93">
        <v>24038</v>
      </c>
      <c r="H147" s="2"/>
      <c r="I147" s="2"/>
    </row>
    <row r="148" spans="2:9" ht="13.8" x14ac:dyDescent="0.25">
      <c r="B148" s="23" t="s">
        <v>8</v>
      </c>
      <c r="D148" s="25"/>
      <c r="E148" s="25"/>
      <c r="F148" s="96"/>
      <c r="G148" s="92"/>
      <c r="H148" s="2"/>
      <c r="I148" s="2"/>
    </row>
    <row r="149" spans="2:9" ht="13.8" x14ac:dyDescent="0.25">
      <c r="B149" s="19" t="s">
        <v>175</v>
      </c>
      <c r="C149" s="20"/>
      <c r="D149" s="40" t="s">
        <v>5</v>
      </c>
      <c r="E149" s="40" t="s">
        <v>5</v>
      </c>
      <c r="F149" s="102"/>
      <c r="G149" s="91"/>
      <c r="H149" s="2"/>
      <c r="I149" s="2"/>
    </row>
    <row r="150" spans="2:9" ht="13.8" x14ac:dyDescent="0.25">
      <c r="B150" s="23" t="s">
        <v>176</v>
      </c>
      <c r="C150" s="24" t="s">
        <v>177</v>
      </c>
      <c r="D150" s="25">
        <v>0.2</v>
      </c>
      <c r="E150" s="25">
        <v>0.2</v>
      </c>
      <c r="F150" s="96">
        <v>0</v>
      </c>
      <c r="G150" s="92">
        <v>0</v>
      </c>
      <c r="H150" s="2"/>
      <c r="I150" s="2"/>
    </row>
    <row r="151" spans="2:9" ht="13.8" x14ac:dyDescent="0.25">
      <c r="B151" s="23" t="s">
        <v>178</v>
      </c>
      <c r="C151" s="27" t="s">
        <v>179</v>
      </c>
      <c r="D151" s="29">
        <v>1.62</v>
      </c>
      <c r="E151" s="29">
        <v>1.62</v>
      </c>
      <c r="F151" s="97">
        <v>0</v>
      </c>
      <c r="G151" s="93">
        <v>0</v>
      </c>
      <c r="H151" s="2"/>
      <c r="I151" s="2"/>
    </row>
    <row r="152" spans="2:9" ht="13.8" x14ac:dyDescent="0.25">
      <c r="B152" s="23" t="s">
        <v>8</v>
      </c>
      <c r="C152" s="24" t="s">
        <v>180</v>
      </c>
      <c r="D152" s="25">
        <v>6.65</v>
      </c>
      <c r="E152" s="25">
        <v>6.5</v>
      </c>
      <c r="F152" s="96">
        <v>2.3077E-2</v>
      </c>
      <c r="G152" s="92">
        <v>2004294</v>
      </c>
      <c r="H152" s="2"/>
      <c r="I152" s="2"/>
    </row>
    <row r="153" spans="2:9" ht="13.8" x14ac:dyDescent="0.25">
      <c r="B153" s="23"/>
      <c r="C153" s="27" t="s">
        <v>181</v>
      </c>
      <c r="D153" s="29">
        <v>7</v>
      </c>
      <c r="E153" s="29">
        <v>7</v>
      </c>
      <c r="F153" s="97">
        <v>0</v>
      </c>
      <c r="G153" s="93">
        <v>734</v>
      </c>
      <c r="H153" s="2"/>
      <c r="I153" s="2"/>
    </row>
    <row r="154" spans="2:9" ht="13.8" x14ac:dyDescent="0.25">
      <c r="B154" s="23" t="s">
        <v>182</v>
      </c>
      <c r="C154" s="24" t="s">
        <v>183</v>
      </c>
      <c r="D154" s="25">
        <v>0.56000000000000005</v>
      </c>
      <c r="E154" s="25">
        <v>0.56000000000000005</v>
      </c>
      <c r="F154" s="96">
        <v>0</v>
      </c>
      <c r="G154" s="92">
        <v>103566</v>
      </c>
      <c r="H154" s="2"/>
      <c r="I154" s="2"/>
    </row>
    <row r="155" spans="2:9" ht="13.8" x14ac:dyDescent="0.25">
      <c r="B155" s="23" t="s">
        <v>184</v>
      </c>
      <c r="C155" s="27" t="s">
        <v>185</v>
      </c>
      <c r="D155" s="29">
        <v>3.01</v>
      </c>
      <c r="E155" s="29">
        <v>3.01</v>
      </c>
      <c r="F155" s="97">
        <v>0</v>
      </c>
      <c r="G155" s="93">
        <v>114962</v>
      </c>
      <c r="H155" s="2"/>
      <c r="I155" s="2"/>
    </row>
    <row r="156" spans="2:9" ht="13.8" x14ac:dyDescent="0.25">
      <c r="B156" s="23" t="s">
        <v>8</v>
      </c>
      <c r="C156" s="24" t="s">
        <v>186</v>
      </c>
      <c r="D156" s="25">
        <v>0.78</v>
      </c>
      <c r="E156" s="25">
        <v>0.78</v>
      </c>
      <c r="F156" s="96">
        <v>0</v>
      </c>
      <c r="G156" s="92">
        <v>11160</v>
      </c>
      <c r="H156" s="2"/>
      <c r="I156" s="2"/>
    </row>
    <row r="157" spans="2:9" ht="13.8" x14ac:dyDescent="0.25">
      <c r="B157" s="23" t="s">
        <v>187</v>
      </c>
      <c r="C157" s="27" t="s">
        <v>188</v>
      </c>
      <c r="D157" s="29">
        <v>3.5</v>
      </c>
      <c r="E157" s="29">
        <v>3.5</v>
      </c>
      <c r="F157" s="97">
        <v>0</v>
      </c>
      <c r="G157" s="93">
        <v>0</v>
      </c>
      <c r="H157" s="2"/>
      <c r="I157" s="2"/>
    </row>
    <row r="158" spans="2:9" ht="13.8" x14ac:dyDescent="0.25">
      <c r="B158" s="23" t="s">
        <v>189</v>
      </c>
      <c r="C158" s="24" t="s">
        <v>190</v>
      </c>
      <c r="D158" s="25">
        <v>0.2</v>
      </c>
      <c r="E158" s="25">
        <v>0.2</v>
      </c>
      <c r="F158" s="96">
        <v>0</v>
      </c>
      <c r="G158" s="92">
        <v>0</v>
      </c>
      <c r="H158" s="2"/>
      <c r="I158" s="2"/>
    </row>
    <row r="159" spans="2:9" ht="13.8" x14ac:dyDescent="0.25">
      <c r="B159" s="23" t="s">
        <v>191</v>
      </c>
      <c r="C159" s="27" t="s">
        <v>192</v>
      </c>
      <c r="D159" s="29">
        <v>3.4</v>
      </c>
      <c r="E159" s="29">
        <v>3.4</v>
      </c>
      <c r="F159" s="97">
        <v>0</v>
      </c>
      <c r="G159" s="93">
        <v>2660</v>
      </c>
      <c r="H159" s="2"/>
      <c r="I159" s="2"/>
    </row>
    <row r="160" spans="2:9" ht="13.8" x14ac:dyDescent="0.25">
      <c r="B160" s="23" t="s">
        <v>8</v>
      </c>
      <c r="C160" s="24" t="s">
        <v>193</v>
      </c>
      <c r="D160" s="25">
        <v>1.1499999999999999</v>
      </c>
      <c r="E160" s="25">
        <v>1.1499999999999999</v>
      </c>
      <c r="F160" s="96">
        <v>0</v>
      </c>
      <c r="G160" s="92">
        <v>1301</v>
      </c>
      <c r="H160" s="2"/>
      <c r="I160" s="2"/>
    </row>
    <row r="161" spans="2:9" ht="13.8" x14ac:dyDescent="0.25">
      <c r="B161" s="23" t="s">
        <v>8</v>
      </c>
      <c r="C161" s="27" t="s">
        <v>194</v>
      </c>
      <c r="D161" s="29">
        <v>2.84</v>
      </c>
      <c r="E161" s="29">
        <v>2.84</v>
      </c>
      <c r="F161" s="97">
        <v>0</v>
      </c>
      <c r="G161" s="93">
        <v>0</v>
      </c>
      <c r="H161" s="2"/>
      <c r="I161" s="2"/>
    </row>
    <row r="162" spans="2:9" ht="13.8" x14ac:dyDescent="0.25">
      <c r="B162" s="23"/>
      <c r="C162" s="24" t="s">
        <v>195</v>
      </c>
      <c r="D162" s="25">
        <v>6.25</v>
      </c>
      <c r="E162" s="25">
        <v>5.85</v>
      </c>
      <c r="F162" s="96">
        <v>6.8376000000000006E-2</v>
      </c>
      <c r="G162" s="92">
        <v>125345</v>
      </c>
      <c r="H162" s="2"/>
      <c r="I162" s="2"/>
    </row>
    <row r="163" spans="2:9" ht="13.8" x14ac:dyDescent="0.25">
      <c r="B163" s="23" t="s">
        <v>196</v>
      </c>
      <c r="C163" s="27" t="s">
        <v>197</v>
      </c>
      <c r="D163" s="29">
        <v>0.2</v>
      </c>
      <c r="E163" s="29">
        <v>0.2</v>
      </c>
      <c r="F163" s="97">
        <v>0</v>
      </c>
      <c r="G163" s="93">
        <v>11400</v>
      </c>
      <c r="H163" s="2"/>
      <c r="I163" s="2"/>
    </row>
    <row r="164" spans="2:9" ht="13.8" x14ac:dyDescent="0.25">
      <c r="B164" s="23" t="s">
        <v>198</v>
      </c>
      <c r="C164" s="24" t="s">
        <v>199</v>
      </c>
      <c r="D164" s="25">
        <v>1.32</v>
      </c>
      <c r="E164" s="25">
        <v>1.32</v>
      </c>
      <c r="F164" s="96">
        <v>0</v>
      </c>
      <c r="G164" s="92">
        <v>111360</v>
      </c>
      <c r="H164" s="2"/>
      <c r="I164" s="2"/>
    </row>
    <row r="165" spans="2:9" ht="13.8" x14ac:dyDescent="0.25">
      <c r="B165" s="23" t="s">
        <v>8</v>
      </c>
      <c r="C165" s="27" t="s">
        <v>200</v>
      </c>
      <c r="D165" s="29">
        <v>2.0499999999999998</v>
      </c>
      <c r="E165" s="29">
        <v>2.0499999999999998</v>
      </c>
      <c r="F165" s="97">
        <v>0</v>
      </c>
      <c r="G165" s="93">
        <v>1422173</v>
      </c>
      <c r="H165" s="2"/>
      <c r="I165" s="2"/>
    </row>
    <row r="166" spans="2:9" ht="13.8" x14ac:dyDescent="0.25">
      <c r="B166" s="23" t="s">
        <v>8</v>
      </c>
      <c r="C166" s="24" t="s">
        <v>201</v>
      </c>
      <c r="D166" s="25">
        <v>2.6</v>
      </c>
      <c r="E166" s="25">
        <v>2.6</v>
      </c>
      <c r="F166" s="96">
        <v>0</v>
      </c>
      <c r="G166" s="92">
        <v>17350</v>
      </c>
      <c r="H166" s="2"/>
      <c r="I166" s="2"/>
    </row>
    <row r="167" spans="2:9" ht="13.8" x14ac:dyDescent="0.25">
      <c r="B167" s="23" t="s">
        <v>202</v>
      </c>
      <c r="C167" s="27" t="s">
        <v>203</v>
      </c>
      <c r="D167" s="29">
        <v>0.33</v>
      </c>
      <c r="E167" s="29">
        <v>0.33</v>
      </c>
      <c r="F167" s="97">
        <v>0</v>
      </c>
      <c r="G167" s="93">
        <v>27424</v>
      </c>
      <c r="H167" s="2"/>
      <c r="I167" s="2"/>
    </row>
    <row r="168" spans="2:9" ht="13.8" x14ac:dyDescent="0.25">
      <c r="B168" s="23" t="s">
        <v>204</v>
      </c>
      <c r="C168" s="24" t="s">
        <v>205</v>
      </c>
      <c r="D168" s="25">
        <v>1.19</v>
      </c>
      <c r="E168" s="25">
        <v>1.19</v>
      </c>
      <c r="F168" s="96">
        <v>0</v>
      </c>
      <c r="G168" s="92">
        <v>5937</v>
      </c>
      <c r="H168" s="2"/>
      <c r="I168" s="2"/>
    </row>
    <row r="169" spans="2:9" ht="13.8" x14ac:dyDescent="0.25">
      <c r="B169" s="41"/>
      <c r="C169" s="111" t="s">
        <v>206</v>
      </c>
      <c r="D169" s="112">
        <v>2.77</v>
      </c>
      <c r="E169" s="112">
        <v>2.77</v>
      </c>
      <c r="F169" s="113">
        <v>0</v>
      </c>
      <c r="G169" s="114">
        <v>40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IZ175" sqref="IZ175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3.6640625" style="1" customWidth="1"/>
    <col min="4" max="4" width="9" style="1" customWidth="1"/>
    <col min="5" max="5" width="14.44140625" style="1" customWidth="1"/>
    <col min="6" max="6" width="12.109375" style="67" customWidth="1"/>
    <col min="7" max="7" width="17.441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15" t="s">
        <v>207</v>
      </c>
      <c r="C2" s="116"/>
      <c r="D2" s="116"/>
      <c r="E2" s="116"/>
      <c r="F2" s="116"/>
      <c r="G2" s="117"/>
    </row>
    <row r="3" spans="1:7" s="2" customFormat="1" x14ac:dyDescent="0.25">
      <c r="B3" s="51"/>
      <c r="C3" s="52"/>
      <c r="D3" s="52" t="s">
        <v>208</v>
      </c>
      <c r="E3" s="52"/>
      <c r="F3" s="53" t="s">
        <v>209</v>
      </c>
      <c r="G3" s="54" t="s">
        <v>210</v>
      </c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208</v>
      </c>
      <c r="G4" s="54"/>
    </row>
    <row r="5" spans="1:7" x14ac:dyDescent="0.25">
      <c r="B5" s="56"/>
      <c r="C5" s="57"/>
      <c r="D5" s="58"/>
      <c r="E5" s="57"/>
      <c r="F5" s="59" t="s">
        <v>215</v>
      </c>
      <c r="G5" s="60" t="s">
        <v>215</v>
      </c>
    </row>
    <row r="6" spans="1:7" x14ac:dyDescent="0.25">
      <c r="B6" s="90">
        <v>1</v>
      </c>
      <c r="C6" s="61" t="s">
        <v>239</v>
      </c>
      <c r="D6" s="62">
        <v>230</v>
      </c>
      <c r="E6" s="107">
        <v>7140287</v>
      </c>
      <c r="F6" s="106">
        <v>230.13337307029815</v>
      </c>
      <c r="G6" s="108">
        <v>1643218332</v>
      </c>
    </row>
    <row r="7" spans="1:7" ht="15" customHeight="1" x14ac:dyDescent="0.25">
      <c r="B7" s="90">
        <v>2</v>
      </c>
      <c r="C7" s="61" t="s">
        <v>245</v>
      </c>
      <c r="D7" s="62">
        <v>23.45</v>
      </c>
      <c r="E7" s="107">
        <v>11978966</v>
      </c>
      <c r="F7" s="106">
        <v>23.566751512609688</v>
      </c>
      <c r="G7" s="108">
        <v>282305315.10000002</v>
      </c>
    </row>
    <row r="8" spans="1:7" ht="15" customHeight="1" x14ac:dyDescent="0.25">
      <c r="B8" s="90">
        <v>3</v>
      </c>
      <c r="C8" s="61" t="s">
        <v>240</v>
      </c>
      <c r="D8" s="62">
        <v>33.5</v>
      </c>
      <c r="E8" s="107">
        <v>6551696</v>
      </c>
      <c r="F8" s="106">
        <v>33.598435092226502</v>
      </c>
      <c r="G8" s="108">
        <v>220126732.80000001</v>
      </c>
    </row>
    <row r="9" spans="1:7" ht="15" customHeight="1" x14ac:dyDescent="0.25">
      <c r="B9" s="90">
        <v>4</v>
      </c>
      <c r="C9" s="61" t="s">
        <v>246</v>
      </c>
      <c r="D9" s="62">
        <v>24</v>
      </c>
      <c r="E9" s="107">
        <v>8019933</v>
      </c>
      <c r="F9" s="106">
        <v>23.816762496644298</v>
      </c>
      <c r="G9" s="108">
        <v>191008839.5</v>
      </c>
    </row>
    <row r="10" spans="1:7" ht="15" customHeight="1" x14ac:dyDescent="0.25">
      <c r="B10" s="90">
        <v>5</v>
      </c>
      <c r="C10" s="61" t="s">
        <v>247</v>
      </c>
      <c r="D10" s="62">
        <v>10</v>
      </c>
      <c r="E10" s="107">
        <v>14117716</v>
      </c>
      <c r="F10" s="106">
        <v>9.9787304830328072</v>
      </c>
      <c r="G10" s="108">
        <v>140876883</v>
      </c>
    </row>
    <row r="11" spans="1:7" ht="15" customHeight="1" x14ac:dyDescent="0.25">
      <c r="B11" s="90">
        <v>6</v>
      </c>
      <c r="C11" s="61" t="s">
        <v>248</v>
      </c>
      <c r="D11" s="62">
        <v>22.55</v>
      </c>
      <c r="E11" s="107">
        <v>5906388</v>
      </c>
      <c r="F11" s="106">
        <v>22.740738146562673</v>
      </c>
      <c r="G11" s="108">
        <v>134315622.90000001</v>
      </c>
    </row>
    <row r="12" spans="1:7" ht="15" customHeight="1" x14ac:dyDescent="0.25">
      <c r="B12" s="90">
        <v>7</v>
      </c>
      <c r="C12" s="61" t="s">
        <v>237</v>
      </c>
      <c r="D12" s="62">
        <v>1.25</v>
      </c>
      <c r="E12" s="107">
        <v>86743395</v>
      </c>
      <c r="F12" s="106">
        <v>1.2880221070434239</v>
      </c>
      <c r="G12" s="108">
        <v>111727410.40000001</v>
      </c>
    </row>
    <row r="13" spans="1:7" x14ac:dyDescent="0.25">
      <c r="B13" s="90">
        <v>8</v>
      </c>
      <c r="C13" s="61" t="s">
        <v>241</v>
      </c>
      <c r="D13" s="62">
        <v>35.35</v>
      </c>
      <c r="E13" s="107">
        <v>3077959</v>
      </c>
      <c r="F13" s="106">
        <v>35.349910411412239</v>
      </c>
      <c r="G13" s="108">
        <v>108805574.90000001</v>
      </c>
    </row>
    <row r="14" spans="1:7" ht="15" customHeight="1" x14ac:dyDescent="0.25">
      <c r="B14" s="90">
        <v>9</v>
      </c>
      <c r="C14" s="61" t="s">
        <v>10</v>
      </c>
      <c r="D14" s="62">
        <v>162</v>
      </c>
      <c r="E14" s="107">
        <v>663668</v>
      </c>
      <c r="F14" s="106">
        <v>150.20335235388779</v>
      </c>
      <c r="G14" s="108">
        <v>99685158.450000003</v>
      </c>
    </row>
    <row r="15" spans="1:7" ht="15" customHeight="1" x14ac:dyDescent="0.25">
      <c r="B15" s="90">
        <v>10</v>
      </c>
      <c r="C15" s="61" t="s">
        <v>249</v>
      </c>
      <c r="D15" s="62">
        <v>215</v>
      </c>
      <c r="E15" s="107">
        <v>433396</v>
      </c>
      <c r="F15" s="106">
        <v>193.52796657098818</v>
      </c>
      <c r="G15" s="108">
        <v>83874246.599999994</v>
      </c>
    </row>
    <row r="16" spans="1:7" ht="15" customHeight="1" x14ac:dyDescent="0.25">
      <c r="B16" s="63"/>
      <c r="C16" s="64"/>
      <c r="D16" s="65"/>
      <c r="E16" s="110">
        <v>144633404</v>
      </c>
      <c r="F16" s="103"/>
      <c r="G16" s="109">
        <v>3015944115.6499996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20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Y153" sqref="IY153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21875" style="1" bestFit="1" customWidth="1"/>
    <col min="5" max="5" width="17.44140625" style="1" bestFit="1" customWidth="1"/>
    <col min="6" max="6" width="24.44140625" style="1" bestFit="1" customWidth="1"/>
    <col min="7" max="7" width="11.2187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20" t="s">
        <v>242</v>
      </c>
      <c r="D2" s="120"/>
      <c r="E2" s="120"/>
      <c r="F2" s="120"/>
      <c r="G2" s="120"/>
      <c r="H2" s="121"/>
      <c r="I2" s="46"/>
      <c r="J2" s="46"/>
      <c r="K2" s="46"/>
      <c r="L2" s="46"/>
    </row>
    <row r="3" spans="1:12" x14ac:dyDescent="0.25">
      <c r="B3" s="47"/>
      <c r="D3" s="71" t="s">
        <v>216</v>
      </c>
      <c r="E3" s="71" t="s">
        <v>217</v>
      </c>
      <c r="F3" s="72" t="s">
        <v>218</v>
      </c>
      <c r="G3" s="72" t="s">
        <v>219</v>
      </c>
      <c r="H3" s="73" t="s">
        <v>220</v>
      </c>
      <c r="I3" s="2"/>
      <c r="J3" s="2"/>
      <c r="K3" s="2"/>
      <c r="L3" s="2"/>
    </row>
    <row r="4" spans="1:12" ht="14.25" customHeight="1" x14ac:dyDescent="0.25">
      <c r="B4" s="48"/>
      <c r="C4" s="74" t="s">
        <v>221</v>
      </c>
      <c r="D4" s="75">
        <v>28916.317999999999</v>
      </c>
      <c r="E4" s="75">
        <v>28989.212</v>
      </c>
      <c r="F4" s="76">
        <f>D4/E4-1</f>
        <v>-2.5145216089350608E-3</v>
      </c>
      <c r="G4" s="75">
        <v>22296.836625350501</v>
      </c>
      <c r="H4" s="77">
        <f>D4/G4-1</f>
        <v>0.29687984380364729</v>
      </c>
      <c r="I4" s="2"/>
      <c r="J4" s="2"/>
      <c r="K4" s="2"/>
      <c r="L4" s="2"/>
    </row>
    <row r="5" spans="1:12" ht="14.25" customHeight="1" x14ac:dyDescent="0.25">
      <c r="B5" s="48"/>
      <c r="C5" s="74" t="s">
        <v>222</v>
      </c>
      <c r="D5" s="78">
        <v>53637.14</v>
      </c>
      <c r="E5" s="78">
        <v>53772.35</v>
      </c>
      <c r="F5" s="76">
        <f>D5/E5-1</f>
        <v>-2.5144893239741339E-3</v>
      </c>
      <c r="G5" s="78">
        <v>42716.44</v>
      </c>
      <c r="H5" s="77">
        <f>D5/G5-1</f>
        <v>0.25565566793487471</v>
      </c>
      <c r="I5" s="2"/>
      <c r="J5" s="2"/>
      <c r="K5" s="2"/>
      <c r="L5" s="2"/>
    </row>
    <row r="6" spans="1:12" ht="14.4" x14ac:dyDescent="0.3">
      <c r="B6" s="47"/>
      <c r="C6" s="79"/>
      <c r="D6" s="80"/>
      <c r="E6" s="80"/>
      <c r="F6" s="80"/>
      <c r="G6" s="80"/>
      <c r="H6" s="81"/>
      <c r="I6" s="2"/>
      <c r="J6" s="2"/>
      <c r="K6" s="2"/>
      <c r="L6" s="2"/>
    </row>
    <row r="7" spans="1:12" ht="15" customHeight="1" x14ac:dyDescent="0.25">
      <c r="B7" s="48"/>
      <c r="C7" s="82"/>
      <c r="D7" s="122">
        <v>44712</v>
      </c>
      <c r="E7" s="123"/>
      <c r="F7" s="123"/>
      <c r="G7" s="122">
        <v>44711</v>
      </c>
      <c r="H7" s="124"/>
      <c r="I7" s="2"/>
      <c r="J7" s="2"/>
      <c r="K7" s="2"/>
      <c r="L7" s="2"/>
    </row>
    <row r="8" spans="1:12" ht="15" customHeight="1" x14ac:dyDescent="0.25">
      <c r="B8" s="48"/>
      <c r="C8" s="74" t="s">
        <v>223</v>
      </c>
      <c r="D8" s="118">
        <v>318278141</v>
      </c>
      <c r="E8" s="118"/>
      <c r="F8" s="118"/>
      <c r="G8" s="118">
        <v>27564562311</v>
      </c>
      <c r="H8" s="119"/>
      <c r="I8" s="2"/>
      <c r="J8" s="2"/>
      <c r="K8" s="2"/>
      <c r="L8" s="2"/>
    </row>
    <row r="9" spans="1:12" ht="15" customHeight="1" x14ac:dyDescent="0.25">
      <c r="B9" s="48"/>
      <c r="C9" s="74" t="s">
        <v>224</v>
      </c>
      <c r="D9" s="125">
        <v>3713699730.1599998</v>
      </c>
      <c r="E9" s="125"/>
      <c r="F9" s="125"/>
      <c r="G9" s="125">
        <v>194356256193.84</v>
      </c>
      <c r="H9" s="126"/>
      <c r="I9" s="2"/>
      <c r="J9" s="2"/>
      <c r="K9" s="2"/>
      <c r="L9" s="2"/>
    </row>
    <row r="10" spans="1:12" ht="15" customHeight="1" x14ac:dyDescent="0.25">
      <c r="B10" s="48"/>
      <c r="C10" s="74" t="s">
        <v>225</v>
      </c>
      <c r="D10" s="118">
        <v>5190</v>
      </c>
      <c r="E10" s="118"/>
      <c r="F10" s="118"/>
      <c r="G10" s="118">
        <v>4586</v>
      </c>
      <c r="H10" s="119"/>
      <c r="I10" s="2"/>
      <c r="J10" s="2"/>
      <c r="K10" s="2"/>
      <c r="L10" s="2"/>
    </row>
    <row r="11" spans="1:12" ht="15" customHeight="1" x14ac:dyDescent="0.25">
      <c r="B11" s="48"/>
      <c r="C11" s="74" t="s">
        <v>226</v>
      </c>
      <c r="D11" s="118">
        <v>20</v>
      </c>
      <c r="E11" s="118"/>
      <c r="F11" s="118"/>
      <c r="G11" s="118">
        <v>25</v>
      </c>
      <c r="H11" s="119"/>
      <c r="I11" s="2"/>
      <c r="J11" s="2"/>
      <c r="K11" s="2"/>
      <c r="L11" s="2"/>
    </row>
    <row r="12" spans="1:12" ht="15" customHeight="1" x14ac:dyDescent="0.25">
      <c r="B12" s="48"/>
      <c r="C12" s="74" t="s">
        <v>227</v>
      </c>
      <c r="D12" s="118">
        <v>17</v>
      </c>
      <c r="E12" s="118"/>
      <c r="F12" s="118"/>
      <c r="G12" s="118">
        <v>17</v>
      </c>
      <c r="H12" s="119"/>
      <c r="I12" s="2"/>
      <c r="J12" s="2"/>
      <c r="K12" s="2"/>
      <c r="L12" s="2"/>
    </row>
    <row r="13" spans="1:12" ht="17.25" customHeight="1" x14ac:dyDescent="0.25">
      <c r="B13" s="47"/>
      <c r="C13" s="83" t="s">
        <v>228</v>
      </c>
      <c r="D13" s="72" t="s">
        <v>229</v>
      </c>
      <c r="E13" s="84" t="s">
        <v>230</v>
      </c>
      <c r="F13" s="83" t="s">
        <v>231</v>
      </c>
      <c r="G13" s="72" t="s">
        <v>229</v>
      </c>
      <c r="H13" s="73" t="s">
        <v>230</v>
      </c>
      <c r="I13" s="2"/>
      <c r="J13" s="2"/>
      <c r="K13" s="2"/>
      <c r="L13" s="2"/>
    </row>
    <row r="14" spans="1:12" ht="15" customHeight="1" x14ac:dyDescent="0.25">
      <c r="B14" s="47"/>
      <c r="C14" s="1" t="s">
        <v>195</v>
      </c>
      <c r="D14" s="105">
        <v>6.8376068376068355E-2</v>
      </c>
      <c r="E14" s="85">
        <v>6.25</v>
      </c>
      <c r="F14" s="86" t="s">
        <v>250</v>
      </c>
      <c r="G14" s="104">
        <v>9.9567099567099498E-2</v>
      </c>
      <c r="H14" s="128">
        <v>62.4</v>
      </c>
      <c r="I14" s="2"/>
      <c r="J14" s="2"/>
      <c r="K14" s="2"/>
      <c r="L14" s="2"/>
    </row>
    <row r="15" spans="1:12" ht="15" customHeight="1" x14ac:dyDescent="0.25">
      <c r="B15" s="47"/>
      <c r="C15" s="1" t="s">
        <v>252</v>
      </c>
      <c r="D15" s="105">
        <v>5.0531914893617191E-2</v>
      </c>
      <c r="E15" s="85">
        <v>3.95</v>
      </c>
      <c r="F15" s="86" t="s">
        <v>244</v>
      </c>
      <c r="G15" s="104">
        <v>9.8290598290598205E-2</v>
      </c>
      <c r="H15" s="128">
        <v>10.55</v>
      </c>
      <c r="I15" s="2"/>
      <c r="J15" s="2"/>
      <c r="K15" s="2"/>
      <c r="L15" s="2"/>
    </row>
    <row r="16" spans="1:12" ht="15" customHeight="1" x14ac:dyDescent="0.25">
      <c r="B16" s="47"/>
      <c r="C16" s="1" t="s">
        <v>130</v>
      </c>
      <c r="D16" s="105">
        <v>5.0505050505050608E-2</v>
      </c>
      <c r="E16" s="85">
        <v>1.04</v>
      </c>
      <c r="F16" s="86" t="s">
        <v>251</v>
      </c>
      <c r="G16" s="104">
        <v>9.0909090909090898E-2</v>
      </c>
      <c r="H16" s="128">
        <v>0.3</v>
      </c>
      <c r="I16" s="2"/>
      <c r="J16" s="2"/>
      <c r="K16" s="2"/>
      <c r="L16" s="2"/>
    </row>
    <row r="17" spans="2:12" ht="15" customHeight="1" x14ac:dyDescent="0.25">
      <c r="B17" s="47"/>
      <c r="C17" s="1" t="s">
        <v>243</v>
      </c>
      <c r="D17" s="105">
        <v>5.0420168067226934E-2</v>
      </c>
      <c r="E17" s="85">
        <v>12.5</v>
      </c>
      <c r="F17" s="86" t="s">
        <v>92</v>
      </c>
      <c r="G17" s="104">
        <v>6.9767441860465004E-2</v>
      </c>
      <c r="H17" s="128">
        <v>0.4</v>
      </c>
      <c r="I17" s="2"/>
      <c r="J17" s="2"/>
      <c r="K17" s="2"/>
      <c r="L17" s="2"/>
    </row>
    <row r="18" spans="2:12" ht="15" customHeight="1" x14ac:dyDescent="0.25">
      <c r="B18" s="47"/>
      <c r="C18" s="1" t="s">
        <v>86</v>
      </c>
      <c r="D18" s="105">
        <v>4.8076923076923128E-2</v>
      </c>
      <c r="E18" s="85">
        <v>1.0900000000000001</v>
      </c>
      <c r="F18" s="86" t="s">
        <v>157</v>
      </c>
      <c r="G18" s="104">
        <v>4.7619047619047603E-2</v>
      </c>
      <c r="H18" s="128">
        <v>0.2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7"/>
      <c r="I19" s="2"/>
      <c r="J19" s="2"/>
      <c r="K19" s="2"/>
      <c r="L19" s="2"/>
    </row>
    <row r="20" spans="2:12" x14ac:dyDescent="0.25">
      <c r="C20" s="83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80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80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8"/>
      <c r="E23" s="88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9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68"/>
  <sheetViews>
    <sheetView zoomScaleNormal="100" workbookViewId="0">
      <selection activeCell="P229" sqref="P229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27" t="s">
        <v>232</v>
      </c>
      <c r="C2" s="127"/>
      <c r="D2" s="127"/>
      <c r="E2" s="127"/>
      <c r="F2" s="127"/>
      <c r="G2" s="127"/>
      <c r="H2" s="127"/>
      <c r="I2" s="127"/>
      <c r="J2" s="127"/>
      <c r="K2" s="70"/>
      <c r="L2" s="70"/>
    </row>
    <row r="3" spans="2:12" ht="14.4" thickBot="1" x14ac:dyDescent="0.3"/>
    <row r="4" spans="2:12" x14ac:dyDescent="0.25">
      <c r="B4" s="129" t="s">
        <v>253</v>
      </c>
      <c r="C4" s="129"/>
      <c r="D4" s="129"/>
      <c r="E4" s="130"/>
    </row>
    <row r="5" spans="2:12" ht="14.4" thickBot="1" x14ac:dyDescent="0.3">
      <c r="B5" s="131" t="s">
        <v>254</v>
      </c>
      <c r="C5" s="131"/>
      <c r="D5" s="131"/>
      <c r="E5" s="132"/>
    </row>
    <row r="6" spans="2:12" x14ac:dyDescent="0.25">
      <c r="B6" s="133"/>
      <c r="C6" s="134" t="s">
        <v>255</v>
      </c>
      <c r="D6" s="134" t="s">
        <v>256</v>
      </c>
      <c r="E6" s="135"/>
    </row>
    <row r="7" spans="2:12" ht="15" customHeight="1" thickBot="1" x14ac:dyDescent="0.3">
      <c r="B7" s="136"/>
      <c r="C7" s="137" t="s">
        <v>257</v>
      </c>
      <c r="D7" s="137" t="s">
        <v>257</v>
      </c>
      <c r="E7" s="138"/>
    </row>
    <row r="8" spans="2:12" ht="15" customHeight="1" x14ac:dyDescent="0.25">
      <c r="B8" s="139"/>
      <c r="C8" s="140"/>
      <c r="D8" s="140"/>
      <c r="E8" s="141"/>
    </row>
    <row r="9" spans="2:12" ht="15" customHeight="1" x14ac:dyDescent="0.25">
      <c r="B9" s="142" t="s">
        <v>258</v>
      </c>
      <c r="C9" s="143">
        <v>1163802.851</v>
      </c>
      <c r="D9" s="143">
        <v>771607.88</v>
      </c>
      <c r="E9" s="144">
        <f>C9/D9-1</f>
        <v>0.50828274459820189</v>
      </c>
    </row>
    <row r="10" spans="2:12" ht="15" customHeight="1" x14ac:dyDescent="0.25">
      <c r="B10" s="145" t="s">
        <v>259</v>
      </c>
      <c r="C10" s="146">
        <v>-1055712.7279999999</v>
      </c>
      <c r="D10" s="146">
        <v>-664850.87</v>
      </c>
      <c r="E10" s="144"/>
    </row>
    <row r="11" spans="2:12" ht="15" customHeight="1" x14ac:dyDescent="0.25">
      <c r="B11" s="142" t="s">
        <v>260</v>
      </c>
      <c r="C11" s="143">
        <v>41118.148000000132</v>
      </c>
      <c r="D11" s="143">
        <v>37193.667000000016</v>
      </c>
      <c r="E11" s="144">
        <f>C11/D11-1</f>
        <v>0.10551476411293659</v>
      </c>
    </row>
    <row r="12" spans="2:12" ht="15" customHeight="1" thickBot="1" x14ac:dyDescent="0.3">
      <c r="B12" s="145" t="s">
        <v>261</v>
      </c>
      <c r="C12" s="146">
        <v>-13102.922</v>
      </c>
      <c r="D12" s="146">
        <v>-11476.743999999999</v>
      </c>
      <c r="E12" s="144"/>
    </row>
    <row r="13" spans="2:12" ht="14.4" thickBot="1" x14ac:dyDescent="0.3">
      <c r="B13" s="142" t="s">
        <v>262</v>
      </c>
      <c r="C13" s="147">
        <v>28015.226000000133</v>
      </c>
      <c r="D13" s="147">
        <v>25716.923000000017</v>
      </c>
      <c r="E13" s="148">
        <f>C13/D13-1</f>
        <v>8.936928418691914E-2</v>
      </c>
    </row>
    <row r="14" spans="2:12" ht="15" customHeight="1" thickBot="1" x14ac:dyDescent="0.3">
      <c r="B14" s="149" t="s">
        <v>263</v>
      </c>
      <c r="C14" s="146"/>
      <c r="D14" s="146"/>
      <c r="E14" s="144"/>
    </row>
    <row r="15" spans="2:12" ht="15" customHeight="1" x14ac:dyDescent="0.25">
      <c r="B15" s="150" t="s">
        <v>264</v>
      </c>
      <c r="C15" s="143" t="s">
        <v>255</v>
      </c>
      <c r="D15" s="143" t="s">
        <v>256</v>
      </c>
      <c r="E15" s="151"/>
    </row>
    <row r="16" spans="2:12" ht="15" customHeight="1" x14ac:dyDescent="0.25">
      <c r="B16" s="150" t="s">
        <v>265</v>
      </c>
      <c r="C16" s="146"/>
      <c r="D16" s="146"/>
      <c r="E16" s="151"/>
    </row>
    <row r="17" spans="2:5" ht="15" customHeight="1" x14ac:dyDescent="0.25">
      <c r="B17" s="152" t="s">
        <v>266</v>
      </c>
      <c r="C17" s="146">
        <v>226840.39199999999</v>
      </c>
      <c r="D17" s="146">
        <v>208721.49</v>
      </c>
      <c r="E17" s="151">
        <f t="shared" ref="E17:E27" si="0">C17/D17-1</f>
        <v>8.6808991254326617E-2</v>
      </c>
    </row>
    <row r="18" spans="2:5" ht="15" customHeight="1" x14ac:dyDescent="0.25">
      <c r="B18" s="152" t="s">
        <v>267</v>
      </c>
      <c r="C18" s="146">
        <v>1427.443</v>
      </c>
      <c r="D18" s="146">
        <v>1532.5530000000001</v>
      </c>
      <c r="E18" s="151">
        <f t="shared" si="0"/>
        <v>-6.8584903752105242E-2</v>
      </c>
    </row>
    <row r="19" spans="2:5" x14ac:dyDescent="0.25">
      <c r="B19" s="152" t="s">
        <v>268</v>
      </c>
      <c r="C19" s="146">
        <v>73.474000000000004</v>
      </c>
      <c r="D19" s="146">
        <v>30.93</v>
      </c>
      <c r="E19" s="151">
        <f t="shared" si="0"/>
        <v>1.3754930488199162</v>
      </c>
    </row>
    <row r="20" spans="2:5" x14ac:dyDescent="0.25">
      <c r="B20" s="152" t="s">
        <v>269</v>
      </c>
      <c r="C20" s="146">
        <v>15720.081</v>
      </c>
      <c r="D20" s="146">
        <v>16511.473000000002</v>
      </c>
      <c r="E20" s="151">
        <f t="shared" si="0"/>
        <v>-4.7929824310647628E-2</v>
      </c>
    </row>
    <row r="21" spans="2:5" x14ac:dyDescent="0.25">
      <c r="B21" s="152" t="s">
        <v>270</v>
      </c>
      <c r="C21" s="146">
        <v>4148.0219999999999</v>
      </c>
      <c r="D21" s="146">
        <v>4148.0020000000004</v>
      </c>
      <c r="E21" s="151">
        <f t="shared" si="0"/>
        <v>4.8215984465027617E-6</v>
      </c>
    </row>
    <row r="22" spans="2:5" x14ac:dyDescent="0.25">
      <c r="B22" s="152" t="s">
        <v>271</v>
      </c>
      <c r="C22" s="146">
        <v>369.18200000000002</v>
      </c>
      <c r="D22" s="146">
        <v>646.404</v>
      </c>
      <c r="E22" s="151">
        <f t="shared" si="0"/>
        <v>-0.42886801443060374</v>
      </c>
    </row>
    <row r="23" spans="2:5" x14ac:dyDescent="0.25">
      <c r="B23" s="152" t="s">
        <v>272</v>
      </c>
      <c r="C23" s="146">
        <v>37.551000000000002</v>
      </c>
      <c r="D23" s="146">
        <v>38.851999999999997</v>
      </c>
      <c r="E23" s="151">
        <f t="shared" si="0"/>
        <v>-3.3486049624214864E-2</v>
      </c>
    </row>
    <row r="24" spans="2:5" x14ac:dyDescent="0.25">
      <c r="B24" s="152" t="s">
        <v>273</v>
      </c>
      <c r="C24" s="146">
        <v>34</v>
      </c>
      <c r="D24" s="146">
        <v>27.54</v>
      </c>
      <c r="E24" s="151">
        <f t="shared" si="0"/>
        <v>0.23456790123456783</v>
      </c>
    </row>
    <row r="25" spans="2:5" x14ac:dyDescent="0.25">
      <c r="B25" s="152" t="s">
        <v>274</v>
      </c>
      <c r="C25" s="146">
        <v>6245.2380000000003</v>
      </c>
      <c r="D25" s="146">
        <v>6974.4350000000004</v>
      </c>
      <c r="E25" s="151">
        <f t="shared" si="0"/>
        <v>-0.10455284191479308</v>
      </c>
    </row>
    <row r="26" spans="2:5" x14ac:dyDescent="0.25">
      <c r="B26" s="152" t="s">
        <v>275</v>
      </c>
      <c r="C26" s="146">
        <v>0</v>
      </c>
      <c r="D26" s="146">
        <v>95.971000000000004</v>
      </c>
      <c r="E26" s="151">
        <f t="shared" si="0"/>
        <v>-1</v>
      </c>
    </row>
    <row r="27" spans="2:5" x14ac:dyDescent="0.25">
      <c r="B27" s="150" t="s">
        <v>276</v>
      </c>
      <c r="C27" s="143">
        <f>SUM(C17:C26)</f>
        <v>254895.383</v>
      </c>
      <c r="D27" s="143">
        <f>SUM(D17:D26)</f>
        <v>238727.65000000002</v>
      </c>
      <c r="E27" s="144">
        <f t="shared" si="0"/>
        <v>6.7724593276061507E-2</v>
      </c>
    </row>
    <row r="28" spans="2:5" x14ac:dyDescent="0.25">
      <c r="B28" s="150"/>
      <c r="C28" s="143"/>
      <c r="D28" s="143"/>
      <c r="E28" s="144"/>
    </row>
    <row r="29" spans="2:5" x14ac:dyDescent="0.25">
      <c r="B29" s="150" t="s">
        <v>277</v>
      </c>
      <c r="C29" s="146"/>
      <c r="D29" s="146"/>
      <c r="E29" s="151"/>
    </row>
    <row r="30" spans="2:5" x14ac:dyDescent="0.25">
      <c r="B30" s="152" t="s">
        <v>268</v>
      </c>
      <c r="C30" s="146">
        <v>757.08500000000004</v>
      </c>
      <c r="D30" s="146">
        <v>376.43900000000002</v>
      </c>
      <c r="E30" s="151">
        <f t="shared" ref="E30:E37" si="1">C30/D30-1</f>
        <v>1.0111757814679136</v>
      </c>
    </row>
    <row r="31" spans="2:5" x14ac:dyDescent="0.25">
      <c r="B31" s="152" t="s">
        <v>278</v>
      </c>
      <c r="C31" s="146">
        <v>284462.821</v>
      </c>
      <c r="D31" s="146">
        <v>195449.03599999999</v>
      </c>
      <c r="E31" s="151">
        <f t="shared" si="1"/>
        <v>0.45543220279684582</v>
      </c>
    </row>
    <row r="32" spans="2:5" x14ac:dyDescent="0.25">
      <c r="B32" s="152" t="s">
        <v>279</v>
      </c>
      <c r="C32" s="146">
        <v>39900.93</v>
      </c>
      <c r="D32" s="146">
        <v>25825.611000000001</v>
      </c>
      <c r="E32" s="151">
        <f t="shared" si="1"/>
        <v>0.54501397856569578</v>
      </c>
    </row>
    <row r="33" spans="2:5" x14ac:dyDescent="0.25">
      <c r="B33" s="152" t="s">
        <v>280</v>
      </c>
      <c r="C33" s="146">
        <v>84.48</v>
      </c>
      <c r="D33" s="146">
        <v>621.78</v>
      </c>
      <c r="E33" s="151">
        <f t="shared" si="1"/>
        <v>-0.86413200810576085</v>
      </c>
    </row>
    <row r="34" spans="2:5" x14ac:dyDescent="0.25">
      <c r="B34" s="152" t="s">
        <v>281</v>
      </c>
      <c r="C34" s="146">
        <v>55289.688999999998</v>
      </c>
      <c r="D34" s="146">
        <v>46568.932999999997</v>
      </c>
      <c r="E34" s="151">
        <f t="shared" si="1"/>
        <v>0.18726553172261862</v>
      </c>
    </row>
    <row r="35" spans="2:5" x14ac:dyDescent="0.25">
      <c r="B35" s="152" t="s">
        <v>282</v>
      </c>
      <c r="C35" s="146">
        <v>31621.420999999998</v>
      </c>
      <c r="D35" s="146">
        <v>37163.343999999997</v>
      </c>
      <c r="E35" s="151">
        <f t="shared" si="1"/>
        <v>-0.14912336736973941</v>
      </c>
    </row>
    <row r="36" spans="2:5" x14ac:dyDescent="0.25">
      <c r="B36" s="150" t="s">
        <v>283</v>
      </c>
      <c r="C36" s="143">
        <f>SUM(C30:C35)</f>
        <v>412116.42599999998</v>
      </c>
      <c r="D36" s="143">
        <f>SUM(D30:D35)</f>
        <v>306005.14299999998</v>
      </c>
      <c r="E36" s="144">
        <f t="shared" si="1"/>
        <v>0.34676307058015698</v>
      </c>
    </row>
    <row r="37" spans="2:5" x14ac:dyDescent="0.25">
      <c r="B37" s="150" t="s">
        <v>284</v>
      </c>
      <c r="C37" s="143">
        <f>C36+C27</f>
        <v>667011.80900000001</v>
      </c>
      <c r="D37" s="143">
        <f>D36+D27</f>
        <v>544732.79300000006</v>
      </c>
      <c r="E37" s="144">
        <f t="shared" si="1"/>
        <v>0.22447522449782076</v>
      </c>
    </row>
    <row r="38" spans="2:5" x14ac:dyDescent="0.25">
      <c r="B38" s="150"/>
      <c r="C38" s="143"/>
      <c r="D38" s="143"/>
      <c r="E38" s="144"/>
    </row>
    <row r="39" spans="2:5" x14ac:dyDescent="0.25">
      <c r="B39" s="150" t="s">
        <v>285</v>
      </c>
      <c r="C39" s="143"/>
      <c r="D39" s="143"/>
      <c r="E39" s="144"/>
    </row>
    <row r="40" spans="2:5" x14ac:dyDescent="0.25">
      <c r="B40" s="150" t="s">
        <v>286</v>
      </c>
      <c r="C40" s="143"/>
      <c r="D40" s="143"/>
      <c r="E40" s="144"/>
    </row>
    <row r="41" spans="2:5" x14ac:dyDescent="0.25">
      <c r="B41" s="152" t="s">
        <v>287</v>
      </c>
      <c r="C41" s="146">
        <v>114810.88</v>
      </c>
      <c r="D41" s="146">
        <v>101764.591</v>
      </c>
      <c r="E41" s="151">
        <f t="shared" ref="E41:E47" si="2">C41/D41-1</f>
        <v>0.12820067247162625</v>
      </c>
    </row>
    <row r="42" spans="2:5" x14ac:dyDescent="0.25">
      <c r="B42" s="152" t="s">
        <v>288</v>
      </c>
      <c r="C42" s="146">
        <v>17654.282999999999</v>
      </c>
      <c r="D42" s="146">
        <v>14789.031000000001</v>
      </c>
      <c r="E42" s="151">
        <f t="shared" si="2"/>
        <v>0.19374169950688436</v>
      </c>
    </row>
    <row r="43" spans="2:5" x14ac:dyDescent="0.25">
      <c r="B43" s="152" t="s">
        <v>289</v>
      </c>
      <c r="C43" s="146">
        <v>10268.526</v>
      </c>
      <c r="D43" s="146">
        <v>10396.790000000001</v>
      </c>
      <c r="E43" s="151">
        <f t="shared" si="2"/>
        <v>-1.2336884750004717E-2</v>
      </c>
    </row>
    <row r="44" spans="2:5" x14ac:dyDescent="0.25">
      <c r="B44" s="152" t="s">
        <v>290</v>
      </c>
      <c r="C44" s="146">
        <v>16173.241</v>
      </c>
      <c r="D44" s="146">
        <v>12901.94</v>
      </c>
      <c r="E44" s="151">
        <f t="shared" si="2"/>
        <v>0.25355109386650376</v>
      </c>
    </row>
    <row r="45" spans="2:5" x14ac:dyDescent="0.25">
      <c r="B45" s="152" t="s">
        <v>274</v>
      </c>
      <c r="C45" s="146">
        <v>15022.76</v>
      </c>
      <c r="D45" s="146">
        <v>16857.129000000001</v>
      </c>
      <c r="E45" s="151">
        <f t="shared" si="2"/>
        <v>-0.10881858945256928</v>
      </c>
    </row>
    <row r="46" spans="2:5" x14ac:dyDescent="0.25">
      <c r="B46" s="152" t="s">
        <v>291</v>
      </c>
      <c r="C46" s="146">
        <v>3591.011</v>
      </c>
      <c r="D46" s="146">
        <v>3713.2719999999999</v>
      </c>
      <c r="E46" s="151">
        <f t="shared" si="2"/>
        <v>-3.2925409180905696E-2</v>
      </c>
    </row>
    <row r="47" spans="2:5" x14ac:dyDescent="0.25">
      <c r="B47" s="150" t="s">
        <v>292</v>
      </c>
      <c r="C47" s="143">
        <f>SUM(C41:C46)</f>
        <v>177520.70100000003</v>
      </c>
      <c r="D47" s="143">
        <f>SUM(D41:D46)</f>
        <v>160422.75300000003</v>
      </c>
      <c r="E47" s="144">
        <f t="shared" si="2"/>
        <v>0.10658056715932318</v>
      </c>
    </row>
    <row r="48" spans="2:5" x14ac:dyDescent="0.25">
      <c r="B48" s="150"/>
      <c r="C48" s="143"/>
      <c r="D48" s="143"/>
      <c r="E48" s="144"/>
    </row>
    <row r="49" spans="2:5" x14ac:dyDescent="0.25">
      <c r="B49" s="150" t="s">
        <v>293</v>
      </c>
      <c r="C49" s="146"/>
      <c r="D49" s="146"/>
      <c r="E49" s="144"/>
    </row>
    <row r="50" spans="2:5" x14ac:dyDescent="0.25">
      <c r="B50" s="152" t="s">
        <v>287</v>
      </c>
      <c r="C50" s="146">
        <f>34016.762+9937.833</f>
        <v>43954.595000000001</v>
      </c>
      <c r="D50" s="146">
        <f>26913.425+4000.896</f>
        <v>30914.321</v>
      </c>
      <c r="E50" s="151">
        <f>C50/D50-1</f>
        <v>0.42181984200785139</v>
      </c>
    </row>
    <row r="51" spans="2:5" x14ac:dyDescent="0.25">
      <c r="B51" s="152" t="s">
        <v>294</v>
      </c>
      <c r="C51" s="146">
        <v>0</v>
      </c>
      <c r="D51" s="146">
        <v>1919.7239999999999</v>
      </c>
      <c r="E51" s="151">
        <f>C51/D51-1</f>
        <v>-1</v>
      </c>
    </row>
    <row r="52" spans="2:5" x14ac:dyDescent="0.25">
      <c r="B52" s="152" t="s">
        <v>295</v>
      </c>
      <c r="C52" s="146">
        <v>194591.77100000001</v>
      </c>
      <c r="D52" s="146">
        <v>120152.47199999999</v>
      </c>
      <c r="E52" s="151">
        <f>C52/D52-1</f>
        <v>0.61954030375671354</v>
      </c>
    </row>
    <row r="53" spans="2:5" x14ac:dyDescent="0.25">
      <c r="B53" s="152" t="s">
        <v>290</v>
      </c>
      <c r="C53" s="146">
        <v>7645.5029999999997</v>
      </c>
      <c r="D53" s="146">
        <v>3997.2</v>
      </c>
      <c r="E53" s="151">
        <f>C53/D53-1</f>
        <v>0.91271465025517862</v>
      </c>
    </row>
    <row r="54" spans="2:5" x14ac:dyDescent="0.25">
      <c r="B54" s="152" t="s">
        <v>296</v>
      </c>
      <c r="C54" s="146">
        <v>1898.421</v>
      </c>
      <c r="D54" s="146">
        <v>97.049000000000007</v>
      </c>
      <c r="E54" s="151">
        <v>0</v>
      </c>
    </row>
    <row r="55" spans="2:5" x14ac:dyDescent="0.25">
      <c r="B55" s="152" t="s">
        <v>297</v>
      </c>
      <c r="C55" s="146">
        <v>14411.960999999999</v>
      </c>
      <c r="D55" s="146">
        <v>9481.6849999999995</v>
      </c>
      <c r="E55" s="151">
        <f>C55/D55-1</f>
        <v>0.51997888560946715</v>
      </c>
    </row>
    <row r="56" spans="2:5" x14ac:dyDescent="0.25">
      <c r="B56" s="152" t="s">
        <v>298</v>
      </c>
      <c r="C56" s="146">
        <v>2804.9</v>
      </c>
      <c r="D56" s="146">
        <v>4207.5410000000002</v>
      </c>
      <c r="E56" s="151">
        <f>C56/D56-1</f>
        <v>-0.33336359645693292</v>
      </c>
    </row>
    <row r="57" spans="2:5" x14ac:dyDescent="0.25">
      <c r="B57" s="152" t="s">
        <v>299</v>
      </c>
      <c r="C57" s="146">
        <v>28279.266</v>
      </c>
      <c r="D57" s="146">
        <v>38926.118000000002</v>
      </c>
      <c r="E57" s="151">
        <f>C57/D57-1</f>
        <v>-0.27351435352479803</v>
      </c>
    </row>
    <row r="58" spans="2:5" x14ac:dyDescent="0.25">
      <c r="B58" s="150" t="s">
        <v>300</v>
      </c>
      <c r="C58" s="143">
        <f>SUM(C50:C57)</f>
        <v>293586.41700000002</v>
      </c>
      <c r="D58" s="143">
        <f>SUM(D50:D57)</f>
        <v>209696.11</v>
      </c>
      <c r="E58" s="144">
        <f>C58/D58-1</f>
        <v>0.40005657234175707</v>
      </c>
    </row>
    <row r="59" spans="2:5" x14ac:dyDescent="0.25">
      <c r="B59" s="150" t="s">
        <v>301</v>
      </c>
      <c r="C59" s="143">
        <f>C47+C58</f>
        <v>471107.11800000002</v>
      </c>
      <c r="D59" s="143">
        <f>D47+D58</f>
        <v>370118.86300000001</v>
      </c>
      <c r="E59" s="144">
        <f>C59/D59-1</f>
        <v>0.27285357514999165</v>
      </c>
    </row>
    <row r="60" spans="2:5" x14ac:dyDescent="0.25">
      <c r="B60" s="150"/>
      <c r="C60" s="143"/>
      <c r="D60" s="143"/>
      <c r="E60" s="144"/>
    </row>
    <row r="61" spans="2:5" x14ac:dyDescent="0.25">
      <c r="B61" s="150" t="s">
        <v>302</v>
      </c>
      <c r="C61" s="143"/>
      <c r="D61" s="143"/>
      <c r="E61" s="144"/>
    </row>
    <row r="62" spans="2:5" x14ac:dyDescent="0.25">
      <c r="B62" s="152" t="s">
        <v>303</v>
      </c>
      <c r="C62" s="146">
        <v>2050.1970000000001</v>
      </c>
      <c r="D62" s="146">
        <v>2050.1970000000001</v>
      </c>
      <c r="E62" s="151">
        <f t="shared" ref="E62:E68" si="3">C62/D62-1</f>
        <v>0</v>
      </c>
    </row>
    <row r="63" spans="2:5" x14ac:dyDescent="0.25">
      <c r="B63" s="152" t="s">
        <v>304</v>
      </c>
      <c r="C63" s="146">
        <v>75377.444000000003</v>
      </c>
      <c r="D63" s="146">
        <v>75377.444000000003</v>
      </c>
      <c r="E63" s="151">
        <f t="shared" si="3"/>
        <v>0</v>
      </c>
    </row>
    <row r="64" spans="2:5" x14ac:dyDescent="0.25">
      <c r="B64" s="152" t="s">
        <v>305</v>
      </c>
      <c r="C64" s="146">
        <v>-101.456</v>
      </c>
      <c r="D64" s="146">
        <v>-107.916</v>
      </c>
      <c r="E64" s="151">
        <f t="shared" si="3"/>
        <v>-5.9861373660995532E-2</v>
      </c>
    </row>
    <row r="65" spans="2:5" x14ac:dyDescent="0.25">
      <c r="B65" s="152" t="s">
        <v>306</v>
      </c>
      <c r="C65" s="146">
        <v>111101.724</v>
      </c>
      <c r="D65" s="146">
        <v>90905.673999999999</v>
      </c>
      <c r="E65" s="151">
        <f t="shared" si="3"/>
        <v>0.2221649002899424</v>
      </c>
    </row>
    <row r="66" spans="2:5" x14ac:dyDescent="0.25">
      <c r="B66" s="152" t="s">
        <v>307</v>
      </c>
      <c r="C66" s="146">
        <v>-1281.434</v>
      </c>
      <c r="D66" s="146">
        <v>0</v>
      </c>
      <c r="E66" s="151">
        <v>0</v>
      </c>
    </row>
    <row r="67" spans="2:5" ht="14.4" thickBot="1" x14ac:dyDescent="0.3">
      <c r="B67" s="152" t="s">
        <v>308</v>
      </c>
      <c r="C67" s="146">
        <v>8758.2160000000003</v>
      </c>
      <c r="D67" s="146">
        <v>6388.5510000000004</v>
      </c>
      <c r="E67" s="151">
        <f t="shared" si="3"/>
        <v>0.37092370398232721</v>
      </c>
    </row>
    <row r="68" spans="2:5" ht="14.4" thickBot="1" x14ac:dyDescent="0.3">
      <c r="B68" s="153" t="s">
        <v>309</v>
      </c>
      <c r="C68" s="147">
        <f>SUM(C62:C67)</f>
        <v>195904.69099999999</v>
      </c>
      <c r="D68" s="147">
        <f>SUM(D62:D67)</f>
        <v>174613.95</v>
      </c>
      <c r="E68" s="148">
        <f t="shared" si="3"/>
        <v>0.12193035550710563</v>
      </c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233</v>
      </c>
      <c r="C2" s="5" t="s">
        <v>234</v>
      </c>
    </row>
    <row r="3" spans="2:3" ht="52.8" x14ac:dyDescent="0.25">
      <c r="B3" s="4" t="s">
        <v>235</v>
      </c>
      <c r="C3" s="5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2022-05-31T14:13:14Z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